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st-kyoukai\一般社団法人　大阪府訪問看護ステーション Dropbox\上野直子\★k基金事業2024\"/>
    </mc:Choice>
  </mc:AlternateContent>
  <xr:revisionPtr revIDLastSave="0" documentId="13_ncr:1_{0011D00A-5F37-46CD-9AF0-72F2197AEFFD}" xr6:coauthVersionLast="47" xr6:coauthVersionMax="47" xr10:uidLastSave="{00000000-0000-0000-0000-000000000000}"/>
  <bookViews>
    <workbookView xWindow="-120" yWindow="-120" windowWidth="29040" windowHeight="15720" tabRatio="946" xr2:uid="{00000000-000D-0000-FFFF-FFFF00000000}"/>
  </bookViews>
  <sheets>
    <sheet name="（別表２第１号様式）交付申請書" sheetId="32" r:id="rId1"/>
    <sheet name="（別紙１）所要額" sheetId="45" r:id="rId2"/>
    <sheet name="（別紙２）研修内容" sheetId="18" r:id="rId3"/>
    <sheet name="（別紙３）新任訪問看護職員名簿" sheetId="17" r:id="rId4"/>
    <sheet name="（別紙４）支出予定額" sheetId="11" r:id="rId5"/>
    <sheet name="（別紙５）予算書" sheetId="10" r:id="rId6"/>
    <sheet name="（別紙６）事業計画書" sheetId="46" r:id="rId7"/>
    <sheet name="口座振替依頼書" sheetId="33" state="hidden" r:id="rId8"/>
    <sheet name="基本情報" sheetId="19" state="hidden" r:id="rId9"/>
    <sheet name="別添１" sheetId="26" state="hidden" r:id="rId10"/>
    <sheet name="入力方法" sheetId="24" state="hidden" r:id="rId11"/>
    <sheet name="支出説明" sheetId="8" state="hidden" r:id="rId12"/>
    <sheet name="Q&amp;A" sheetId="27" state="hidden" r:id="rId13"/>
    <sheet name="基本データ" sheetId="28" state="hidden" r:id="rId14"/>
    <sheet name="別紙2-(6)" sheetId="38" state="hidden" r:id="rId15"/>
    <sheet name="別紙2-(7)④ (2)" sheetId="44" state="hidden" r:id="rId1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'（別紙１）所要額'!$A$1:$L$18</definedName>
    <definedName name="_xlnm.Print_Area" localSheetId="2">'（別紙２）研修内容'!$A$1:$R$53</definedName>
    <definedName name="_xlnm.Print_Area" localSheetId="3">'（別紙３）新任訪問看護職員名簿'!$A$1:$L$26</definedName>
    <definedName name="_xlnm.Print_Area" localSheetId="4">'（別紙４）支出予定額'!$A$1:$V$85</definedName>
    <definedName name="_xlnm.Print_Area" localSheetId="5">'（別紙５）予算書'!$A$1:$H$22</definedName>
    <definedName name="_xlnm.Print_Area" localSheetId="6">'（別紙６）事業計画書'!$A$1:$I$45</definedName>
    <definedName name="_xlnm.Print_Area" localSheetId="0">'（別表２第１号様式）交付申請書'!$A$1:$Q$31</definedName>
    <definedName name="_xlnm.Print_Area" localSheetId="8">基本情報!$A$1:$I$25</definedName>
    <definedName name="_xlnm.Print_Area" localSheetId="7">口座振替依頼書!$A$1:$R$28</definedName>
    <definedName name="_xlnm.Print_Area" localSheetId="11">支出説明!$A$1:$G$49</definedName>
    <definedName name="_xlnm.Print_Area" localSheetId="10">入力方法!$A$1:$F$68</definedName>
    <definedName name="_xlnm.Print_Area" localSheetId="14">'別紙2-(6)'!$A$1:$W$21</definedName>
    <definedName name="_xlnm.Print_Area" localSheetId="15">'別紙2-(7)④ (2)'!$A$1:$AH$30</definedName>
    <definedName name="_xlnm.Print_Area" localSheetId="9">別添１!$A$1:$E$53</definedName>
    <definedName name="_xlnm.Print_Titles" localSheetId="2">'（別紙２）研修内容'!$1:$8</definedName>
    <definedName name="_xlnm.Print_Titles" localSheetId="3">'（別紙３）新任訪問看護職員名簿'!$1:$6</definedName>
    <definedName name="_xlnm.Print_Titles" localSheetId="14">'別紙2-(6)'!$A:$E,'別紙2-(6)'!$3:$7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11" l="1"/>
  <c r="U12" i="11"/>
  <c r="U11" i="11"/>
  <c r="U10" i="11"/>
  <c r="U14" i="11"/>
  <c r="L11" i="45" l="1"/>
  <c r="L12" i="45"/>
  <c r="L13" i="45"/>
  <c r="L14" i="45"/>
  <c r="L10" i="45"/>
  <c r="R81" i="11"/>
  <c r="R80" i="11"/>
  <c r="R79" i="11"/>
  <c r="R47" i="11"/>
  <c r="R46" i="11"/>
  <c r="G46" i="11" l="1"/>
  <c r="G79" i="11"/>
  <c r="K12" i="45"/>
  <c r="K13" i="45"/>
  <c r="K14" i="45"/>
  <c r="I12" i="45"/>
  <c r="I13" i="45"/>
  <c r="I14" i="45"/>
  <c r="E12" i="45"/>
  <c r="E13" i="45"/>
  <c r="E14" i="45"/>
  <c r="E11" i="45"/>
  <c r="O3" i="18"/>
  <c r="Q3" i="18"/>
  <c r="I18" i="46"/>
  <c r="E8" i="10" l="1"/>
  <c r="D15" i="45"/>
  <c r="F15" i="45"/>
  <c r="G15" i="45"/>
  <c r="H15" i="45"/>
  <c r="J4" i="45"/>
  <c r="S4" i="45"/>
  <c r="R4" i="45"/>
  <c r="Q4" i="45"/>
  <c r="P4" i="45"/>
  <c r="O4" i="45"/>
  <c r="N4" i="45"/>
  <c r="M4" i="45"/>
  <c r="G22" i="10"/>
  <c r="G21" i="10"/>
  <c r="I4" i="17"/>
  <c r="R4" i="17"/>
  <c r="Q4" i="17"/>
  <c r="P4" i="17"/>
  <c r="N4" i="17"/>
  <c r="M4" i="17"/>
  <c r="M3" i="11"/>
  <c r="G76" i="11"/>
  <c r="G52" i="11"/>
  <c r="G33" i="11"/>
  <c r="G27" i="11"/>
  <c r="R66" i="11"/>
  <c r="R67" i="11"/>
  <c r="R68" i="11"/>
  <c r="R69" i="11"/>
  <c r="R70" i="11"/>
  <c r="R71" i="11"/>
  <c r="R72" i="11"/>
  <c r="R73" i="11"/>
  <c r="R74" i="11"/>
  <c r="R65" i="11"/>
  <c r="R60" i="11"/>
  <c r="R61" i="11"/>
  <c r="R62" i="11"/>
  <c r="R63" i="11"/>
  <c r="R59" i="11"/>
  <c r="G59" i="11" s="1"/>
  <c r="R56" i="11"/>
  <c r="R55" i="11"/>
  <c r="G55" i="11" s="1"/>
  <c r="R53" i="11"/>
  <c r="R52" i="11"/>
  <c r="R50" i="11"/>
  <c r="R49" i="11"/>
  <c r="G49" i="11" s="1"/>
  <c r="R43" i="11"/>
  <c r="R42" i="11"/>
  <c r="R40" i="11"/>
  <c r="R39" i="11"/>
  <c r="G39" i="11" s="1"/>
  <c r="U15" i="11"/>
  <c r="U16" i="11"/>
  <c r="U17" i="11"/>
  <c r="U18" i="11"/>
  <c r="U19" i="11"/>
  <c r="U20" i="11"/>
  <c r="U21" i="11"/>
  <c r="U22" i="11"/>
  <c r="U23" i="11"/>
  <c r="U24" i="11"/>
  <c r="J3" i="11"/>
  <c r="V3" i="11"/>
  <c r="U3" i="11"/>
  <c r="T3" i="11"/>
  <c r="S3" i="11"/>
  <c r="R3" i="11"/>
  <c r="Q3" i="11"/>
  <c r="P3" i="11"/>
  <c r="O3" i="11"/>
  <c r="N3" i="11"/>
  <c r="C10" i="46"/>
  <c r="C9" i="46"/>
  <c r="C8" i="46"/>
  <c r="C7" i="46"/>
  <c r="G9" i="11" l="1"/>
  <c r="G65" i="11"/>
  <c r="G42" i="11"/>
  <c r="Y9" i="44"/>
  <c r="K7" i="33"/>
  <c r="H22" i="32"/>
  <c r="AH9" i="44"/>
  <c r="AF9" i="44"/>
  <c r="AE9" i="44"/>
  <c r="AD9" i="44"/>
  <c r="AB9" i="44"/>
  <c r="AA9" i="44" s="1"/>
  <c r="X9" i="44"/>
  <c r="W9" i="44"/>
  <c r="T9" i="44"/>
  <c r="S9" i="44"/>
  <c r="Q9" i="44"/>
  <c r="J9" i="44"/>
  <c r="I9" i="44"/>
  <c r="F9" i="44"/>
  <c r="E9" i="44"/>
  <c r="D9" i="44"/>
  <c r="M8" i="38"/>
  <c r="N8" i="38" s="1"/>
  <c r="O8" i="38" s="1"/>
  <c r="P9" i="44"/>
  <c r="N9" i="44"/>
  <c r="M9" i="44"/>
  <c r="K9" i="44"/>
  <c r="G36" i="26"/>
  <c r="H20" i="19" s="1"/>
  <c r="H23" i="19"/>
  <c r="R9" i="44"/>
  <c r="G45" i="26"/>
  <c r="H21" i="19" s="1"/>
  <c r="AG9" i="44"/>
  <c r="H11" i="26"/>
  <c r="I19" i="19" s="1"/>
  <c r="G11" i="26"/>
  <c r="H19" i="19" s="1"/>
  <c r="G3" i="26"/>
  <c r="H18" i="19" s="1"/>
  <c r="V9" i="44"/>
  <c r="U9" i="44"/>
  <c r="E128" i="17"/>
  <c r="D8" i="38"/>
  <c r="M2" i="28"/>
  <c r="J2" i="28"/>
  <c r="L2" i="28"/>
  <c r="K2" i="28"/>
  <c r="I2" i="28"/>
  <c r="H2" i="28"/>
  <c r="G2" i="28"/>
  <c r="F2" i="28"/>
  <c r="E2" i="28"/>
  <c r="D2" i="28"/>
  <c r="C2" i="28"/>
  <c r="B2" i="28"/>
  <c r="Z9" i="44"/>
  <c r="G8" i="38"/>
  <c r="J8" i="38"/>
  <c r="L8" i="38" s="1"/>
  <c r="K8" i="38"/>
  <c r="I8" i="38"/>
  <c r="Q8" i="38" s="1"/>
  <c r="F8" i="38"/>
  <c r="B9" i="44"/>
  <c r="A9" i="44"/>
  <c r="C8" i="38"/>
  <c r="C9" i="44"/>
  <c r="E8" i="38"/>
  <c r="G83" i="11" l="1"/>
  <c r="E14" i="10" s="1"/>
  <c r="E16" i="10" s="1"/>
  <c r="K6" i="33"/>
  <c r="P8" i="38"/>
  <c r="H8" i="38"/>
  <c r="R8" i="38" s="1"/>
  <c r="S8" i="38" s="1"/>
  <c r="X8" i="38" s="1"/>
  <c r="C10" i="45" l="1"/>
  <c r="E10" i="45" s="1"/>
  <c r="I10" i="45" s="1"/>
  <c r="K10" i="45" s="1"/>
  <c r="T8" i="38"/>
  <c r="U8" i="38" s="1"/>
  <c r="C15" i="45" l="1"/>
  <c r="H18" i="32" l="1"/>
  <c r="I11" i="45"/>
  <c r="K11" i="45" s="1"/>
  <c r="K15" i="45" s="1"/>
  <c r="E15" i="45"/>
  <c r="H21" i="32" l="1"/>
  <c r="H23" i="32" s="1"/>
  <c r="E7" i="10"/>
  <c r="E9" i="10" s="1"/>
  <c r="I15" i="45"/>
  <c r="E1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Q7" authorId="0" shapeId="0" xr:uid="{00000000-0006-0000-0700-00000100000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依頼人氏名は、基本情報等、他のシートを入力すれば、自動的に表示されます。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Q18" authorId="0" shapeId="0" xr:uid="{00000000-0006-0000-0700-00000200000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S4" authorId="0" shapeId="0" xr:uid="{00000000-0006-0000-0E00-000001000000}">
      <text>
        <r>
          <rPr>
            <b/>
            <sz val="9"/>
            <color indexed="81"/>
            <rFont val="ＭＳ Ｐゴシック"/>
            <family val="3"/>
            <charset val="128"/>
          </rPr>
          <t>大阪府医事看護課:</t>
        </r>
        <r>
          <rPr>
            <sz val="9"/>
            <color indexed="81"/>
            <rFont val="ＭＳ Ｐゴシック"/>
            <family val="3"/>
            <charset val="128"/>
          </rPr>
          <t xml:space="preserve">
選定額に調整率を乗じた額</t>
        </r>
      </text>
    </comment>
  </commentList>
</comments>
</file>

<file path=xl/sharedStrings.xml><?xml version="1.0" encoding="utf-8"?>
<sst xmlns="http://schemas.openxmlformats.org/spreadsheetml/2006/main" count="1544" uniqueCount="733">
  <si>
    <t>　「新人看護職員」には非常勤職員も含まれるのか。</t>
    <phoneticPr fontId="1"/>
  </si>
  <si>
    <t>　雇用形態は問わないため、非常勤職員等であっても病院等と雇用関係があれば新人看護職員に含まれる。</t>
    <phoneticPr fontId="1"/>
  </si>
  <si>
    <t>　「職場適応のサポートやメンタルサポート等の体制の整備」の具体的な補助要件は何か。</t>
    <phoneticPr fontId="1"/>
  </si>
  <si>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1"/>
  </si>
  <si>
    <t>　「研修における組織体制」の具体的な補助要件は何か。</t>
    <phoneticPr fontId="1"/>
  </si>
  <si>
    <t>　研修責任者、教育担当者及び実地指導者の役割を担うものを明確にし、配置されていることが補助の条件となるが、専任・兼任は問わない。</t>
    <phoneticPr fontId="1"/>
  </si>
  <si>
    <t>　研修責任者、教育担当者及び実地指導者として、何らかの要件（経験年数、研修受講の有無等）が必要か。</t>
    <phoneticPr fontId="1"/>
  </si>
  <si>
    <t>　特に職種、経験年数、研修受講などの要件はなく、ガイドライン（Ⅰ－３－２）で示されているそれぞれの役割を担える者であればよい。</t>
    <phoneticPr fontId="1"/>
  </si>
  <si>
    <t>　「研修における組織体制」の補助要件として、教育担当者は、必ず各部署に配置することが必要か。</t>
    <phoneticPr fontId="1"/>
  </si>
  <si>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1"/>
  </si>
  <si>
    <t>　「研修における組織体制」の補助要件として、プログラム企画・運営組織（委員会等）は、必ず設置することが必要か。</t>
    <phoneticPr fontId="1"/>
  </si>
  <si>
    <t>　事業内容（ウ）の「ガイドラインⅡに沿った到達目標の設定及び評価」の補助要件としては、ガイドラインに示されている到達目標の項目のどこまで実施していれば、補助の対象となるのか。</t>
    <phoneticPr fontId="1"/>
  </si>
  <si>
    <t>　複数の診療所が協同して新人看護職員研修を行った場合、補助金の申請はどのようにすればよいか。</t>
    <phoneticPr fontId="1"/>
  </si>
  <si>
    <t>　代表となる診療所が一括して申請手続きを行っても差し支えない。
ただし、それぞれの診療所が実施要綱に定める補助要件（②新人看護職員研修事業のア及びイ）を満たす必要がある。</t>
    <phoneticPr fontId="1"/>
  </si>
  <si>
    <t>　研修責任者や教育担当者ではない職員が新人看護職員のために講義等を行った場合、それにかかった分の人件費を対象経費に計上できるか。</t>
    <phoneticPr fontId="1"/>
  </si>
  <si>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1"/>
  </si>
  <si>
    <t>　新人看護職員研修を実施するために、研修責任者や教育担当者が外部研修を受講した場合の費用は対象経費に計上できるか。</t>
    <phoneticPr fontId="1"/>
  </si>
  <si>
    <t>　新人看護職員の外部研修への参加にかかる経費については、対象としているところであるが、研修責任者や教育担当者の研修にかかる経費を計上することはできない。</t>
    <phoneticPr fontId="1"/>
  </si>
  <si>
    <t>　そのとおりである。</t>
    <phoneticPr fontId="1"/>
  </si>
  <si>
    <t>　医療機関受入研修事業の補助要件として、「自施設の新人看護職員研修を公開し、公募により受入を実施すること」となっている理由は何か。</t>
    <phoneticPr fontId="1"/>
  </si>
  <si>
    <t>　同一法人等に限定せず、広く地域の医療機関が活用できる外部研修が実施されるよう、補助の要件とした。</t>
    <phoneticPr fontId="1"/>
  </si>
  <si>
    <t>　公募方法にはどのようなものが考えられるか。</t>
    <phoneticPr fontId="1"/>
  </si>
  <si>
    <t>　ホームページや機関誌の活用、地方自治体・関係団体等を通じての広報など、地域の会議等での広報等などが考えられる。</t>
    <phoneticPr fontId="1"/>
  </si>
  <si>
    <t>　医療機関受入研修事業の 「複数月で実施」とは同一内容の研修を複数回実施しなければならないということか。</t>
    <phoneticPr fontId="1"/>
  </si>
  <si>
    <t>Ｑ</t>
    <phoneticPr fontId="1"/>
  </si>
  <si>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1"/>
  </si>
  <si>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1"/>
  </si>
  <si>
    <t>　医療機関受入研修事業は、新人看護職員研修事業を実施している病院等でなければ補助の対象とはならないのか。</t>
    <phoneticPr fontId="1"/>
  </si>
  <si>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1"/>
  </si>
  <si>
    <t>有－1、無－2</t>
    <rPh sb="0" eb="1">
      <t>アリ</t>
    </rPh>
    <rPh sb="4" eb="5">
      <t>ナシ</t>
    </rPh>
    <phoneticPr fontId="1"/>
  </si>
  <si>
    <t>平成22年度</t>
    <rPh sb="0" eb="2">
      <t>ヘイセイ</t>
    </rPh>
    <rPh sb="4" eb="6">
      <t>ネンド</t>
    </rPh>
    <phoneticPr fontId="1"/>
  </si>
  <si>
    <t>なし</t>
    <phoneticPr fontId="1"/>
  </si>
  <si>
    <t>到達目標の設定の有無</t>
    <rPh sb="0" eb="2">
      <t>トウタツ</t>
    </rPh>
    <rPh sb="2" eb="4">
      <t>モクヒョウ</t>
    </rPh>
    <rPh sb="5" eb="7">
      <t>セッテイ</t>
    </rPh>
    <rPh sb="8" eb="10">
      <t>ウム</t>
    </rPh>
    <phoneticPr fontId="1"/>
  </si>
  <si>
    <t>研修プログラムの有無</t>
    <rPh sb="0" eb="2">
      <t>ケンシュウ</t>
    </rPh>
    <rPh sb="8" eb="10">
      <t>ウム</t>
    </rPh>
    <phoneticPr fontId="1"/>
  </si>
  <si>
    <t>実施日数</t>
    <rPh sb="0" eb="2">
      <t>ジッシ</t>
    </rPh>
    <rPh sb="2" eb="4">
      <t>ニッスウ</t>
    </rPh>
    <phoneticPr fontId="3"/>
  </si>
  <si>
    <t>対 象 経 費 の 支 出 予 定 額 算 出 内 訳</t>
    <rPh sb="14" eb="15">
      <t>ヨ</t>
    </rPh>
    <rPh sb="16" eb="17">
      <t>サダム</t>
    </rPh>
    <rPh sb="18" eb="19">
      <t>ガク</t>
    </rPh>
    <phoneticPr fontId="1"/>
  </si>
  <si>
    <t>実施時間数</t>
    <rPh sb="0" eb="2">
      <t>ジッシ</t>
    </rPh>
    <rPh sb="2" eb="5">
      <t>ジカンスウ</t>
    </rPh>
    <phoneticPr fontId="1"/>
  </si>
  <si>
    <t>月</t>
  </si>
  <si>
    <t>日</t>
  </si>
  <si>
    <t>×</t>
    <phoneticPr fontId="1"/>
  </si>
  <si>
    <t>×</t>
    <phoneticPr fontId="1"/>
  </si>
  <si>
    <t>=</t>
    <phoneticPr fontId="1"/>
  </si>
  <si>
    <t>=</t>
    <phoneticPr fontId="1"/>
  </si>
  <si>
    <t>回</t>
    <rPh sb="0" eb="1">
      <t>カイ</t>
    </rPh>
    <phoneticPr fontId="1"/>
  </si>
  <si>
    <t>冊</t>
    <rPh sb="0" eb="1">
      <t>サツ</t>
    </rPh>
    <phoneticPr fontId="1"/>
  </si>
  <si>
    <t>日</t>
    <rPh sb="0" eb="1">
      <t>ニチ</t>
    </rPh>
    <phoneticPr fontId="1"/>
  </si>
  <si>
    <t>円</t>
    <rPh sb="0" eb="1">
      <t>エン</t>
    </rPh>
    <phoneticPr fontId="1"/>
  </si>
  <si>
    <t>法人名</t>
    <rPh sb="0" eb="2">
      <t>ホウジン</t>
    </rPh>
    <rPh sb="2" eb="3">
      <t>メイ</t>
    </rPh>
    <phoneticPr fontId="1"/>
  </si>
  <si>
    <t>人</t>
    <rPh sb="0" eb="1">
      <t>ニン</t>
    </rPh>
    <phoneticPr fontId="1"/>
  </si>
  <si>
    <t>その他</t>
    <rPh sb="2" eb="3">
      <t>タ</t>
    </rPh>
    <phoneticPr fontId="1"/>
  </si>
  <si>
    <t>月</t>
    <rPh sb="0" eb="1">
      <t>ツキ</t>
    </rPh>
    <phoneticPr fontId="1"/>
  </si>
  <si>
    <t>日</t>
    <rPh sb="0" eb="1">
      <t>ヒ</t>
    </rPh>
    <phoneticPr fontId="1"/>
  </si>
  <si>
    <t>研修責任者経費</t>
    <rPh sb="0" eb="2">
      <t>ケンシュウ</t>
    </rPh>
    <rPh sb="2" eb="5">
      <t>セキニンシャ</t>
    </rPh>
    <rPh sb="5" eb="7">
      <t>ケイヒ</t>
    </rPh>
    <phoneticPr fontId="3"/>
  </si>
  <si>
    <t>報償費</t>
    <phoneticPr fontId="3"/>
  </si>
  <si>
    <t>旅費</t>
    <rPh sb="0" eb="2">
      <t>リョヒ</t>
    </rPh>
    <phoneticPr fontId="3"/>
  </si>
  <si>
    <t>需用費</t>
    <rPh sb="0" eb="3">
      <t>ジュヨウヒ</t>
    </rPh>
    <phoneticPr fontId="3"/>
  </si>
  <si>
    <t>時間</t>
    <rPh sb="0" eb="2">
      <t>ジカン</t>
    </rPh>
    <phoneticPr fontId="1"/>
  </si>
  <si>
    <t>（研　　修　　経　　費）</t>
    <rPh sb="1" eb="2">
      <t>ケン</t>
    </rPh>
    <rPh sb="4" eb="5">
      <t>オサム</t>
    </rPh>
    <rPh sb="7" eb="8">
      <t>キョウ</t>
    </rPh>
    <rPh sb="10" eb="11">
      <t>ヒ</t>
    </rPh>
    <phoneticPr fontId="3"/>
  </si>
  <si>
    <t>区分</t>
  </si>
  <si>
    <t>需　　　　用　　　　費</t>
    <rPh sb="0" eb="1">
      <t>モトメ</t>
    </rPh>
    <rPh sb="5" eb="6">
      <t>ヨウ</t>
    </rPh>
    <rPh sb="10" eb="11">
      <t>ヒ</t>
    </rPh>
    <phoneticPr fontId="3"/>
  </si>
  <si>
    <t>使用料及び賃借料</t>
    <rPh sb="0" eb="3">
      <t>シヨウリョウ</t>
    </rPh>
    <rPh sb="3" eb="4">
      <t>オヨ</t>
    </rPh>
    <rPh sb="5" eb="8">
      <t>チンシャクリョウ</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</si>
  <si>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</si>
  <si>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</si>
  <si>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</si>
  <si>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教　育　担　当　者　経　費</t>
    <rPh sb="0" eb="1">
      <t>キョウ</t>
    </rPh>
    <rPh sb="2" eb="3">
      <t>イク</t>
    </rPh>
    <rPh sb="4" eb="5">
      <t>ユタカ</t>
    </rPh>
    <rPh sb="6" eb="7">
      <t>トウ</t>
    </rPh>
    <rPh sb="8" eb="9">
      <t>モノ</t>
    </rPh>
    <rPh sb="10" eb="11">
      <t>キョウ</t>
    </rPh>
    <rPh sb="12" eb="13">
      <t>ヒ</t>
    </rPh>
    <phoneticPr fontId="3"/>
  </si>
  <si>
    <t>収入</t>
    <rPh sb="0" eb="2">
      <t>シュウニュウ</t>
    </rPh>
    <phoneticPr fontId="1"/>
  </si>
  <si>
    <t>（その他の収入）</t>
    <rPh sb="3" eb="4">
      <t>タ</t>
    </rPh>
    <rPh sb="5" eb="7">
      <t>シュウニュウ</t>
    </rPh>
    <phoneticPr fontId="1"/>
  </si>
  <si>
    <t>計</t>
    <rPh sb="0" eb="1">
      <t>ケイ</t>
    </rPh>
    <phoneticPr fontId="1"/>
  </si>
  <si>
    <t>施設名</t>
    <rPh sb="0" eb="2">
      <t>シセツ</t>
    </rPh>
    <rPh sb="2" eb="3">
      <t>メイ</t>
    </rPh>
    <phoneticPr fontId="1"/>
  </si>
  <si>
    <t>備考</t>
    <rPh sb="0" eb="2">
      <t>ビコウ</t>
    </rPh>
    <phoneticPr fontId="1"/>
  </si>
  <si>
    <t>合計</t>
  </si>
  <si>
    <t>医療法上の許可病床総数</t>
    <rPh sb="0" eb="3">
      <t>イリョウホウ</t>
    </rPh>
    <rPh sb="3" eb="4">
      <t>ジョウ</t>
    </rPh>
    <rPh sb="5" eb="7">
      <t>キョカ</t>
    </rPh>
    <rPh sb="7" eb="9">
      <t>ビョウショウ</t>
    </rPh>
    <rPh sb="9" eb="11">
      <t>ソウスウ</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</si>
  <si>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</si>
  <si>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</si>
  <si>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</si>
  <si>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</si>
  <si>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備考</t>
    <rPh sb="0" eb="2">
      <t>ビコウ</t>
    </rPh>
    <phoneticPr fontId="3"/>
  </si>
  <si>
    <t>専任</t>
    <rPh sb="0" eb="2">
      <t>センニン</t>
    </rPh>
    <phoneticPr fontId="3"/>
  </si>
  <si>
    <t>兼任</t>
    <rPh sb="0" eb="2">
      <t>ケンニン</t>
    </rPh>
    <phoneticPr fontId="3"/>
  </si>
  <si>
    <t>床</t>
    <rPh sb="0" eb="1">
      <t>ユカ</t>
    </rPh>
    <phoneticPr fontId="3"/>
  </si>
  <si>
    <t>人</t>
    <rPh sb="0" eb="1">
      <t>ニン</t>
    </rPh>
    <phoneticPr fontId="3"/>
  </si>
  <si>
    <t>人</t>
    <rPh sb="0" eb="1">
      <t>ヒト</t>
    </rPh>
    <phoneticPr fontId="1"/>
  </si>
  <si>
    <t>月</t>
    <rPh sb="0" eb="1">
      <t>ツキ</t>
    </rPh>
    <phoneticPr fontId="3"/>
  </si>
  <si>
    <t>日</t>
    <rPh sb="0" eb="1">
      <t>ニチ</t>
    </rPh>
    <phoneticPr fontId="3"/>
  </si>
  <si>
    <t>謝金</t>
    <rPh sb="0" eb="2">
      <t>シャキン</t>
    </rPh>
    <phoneticPr fontId="3"/>
  </si>
  <si>
    <t>人件費</t>
    <rPh sb="0" eb="3">
      <t>ジンケンヒ</t>
    </rPh>
    <phoneticPr fontId="3"/>
  </si>
  <si>
    <t>手当</t>
    <rPh sb="0" eb="2">
      <t>テアテ</t>
    </rPh>
    <phoneticPr fontId="3"/>
  </si>
  <si>
    <t>消耗品費</t>
    <rPh sb="0" eb="3">
      <t>ショウモウヒン</t>
    </rPh>
    <rPh sb="3" eb="4">
      <t>ヒ</t>
    </rPh>
    <phoneticPr fontId="3"/>
  </si>
  <si>
    <t>印刷製本費</t>
    <rPh sb="0" eb="2">
      <t>インサツ</t>
    </rPh>
    <rPh sb="2" eb="4">
      <t>セイホン</t>
    </rPh>
    <rPh sb="4" eb="5">
      <t>ヒ</t>
    </rPh>
    <phoneticPr fontId="3"/>
  </si>
  <si>
    <t>会議費</t>
    <rPh sb="0" eb="3">
      <t>カイギヒ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</si>
  <si>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</si>
  <si>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</si>
  <si>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</si>
  <si>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雑役務費</t>
    <rPh sb="0" eb="3">
      <t>ザツエキム</t>
    </rPh>
    <rPh sb="3" eb="4">
      <t>ヒ</t>
    </rPh>
    <phoneticPr fontId="3"/>
  </si>
  <si>
    <t>備品購入費</t>
    <rPh sb="0" eb="2">
      <t>ビヒン</t>
    </rPh>
    <rPh sb="2" eb="5">
      <t>コウニュウヒ</t>
    </rPh>
    <phoneticPr fontId="3"/>
  </si>
  <si>
    <t>時間単価</t>
    <rPh sb="0" eb="2">
      <t>ジカン</t>
    </rPh>
    <rPh sb="2" eb="4">
      <t>タンカ</t>
    </rPh>
    <phoneticPr fontId="1"/>
  </si>
  <si>
    <t>従事時間</t>
    <rPh sb="0" eb="2">
      <t>ジュウジ</t>
    </rPh>
    <rPh sb="2" eb="4">
      <t>ジカン</t>
    </rPh>
    <phoneticPr fontId="1"/>
  </si>
  <si>
    <t>氏名</t>
    <rPh sb="0" eb="2">
      <t>シメイ</t>
    </rPh>
    <phoneticPr fontId="1"/>
  </si>
  <si>
    <t>科目</t>
    <rPh sb="0" eb="2">
      <t>カモク</t>
    </rPh>
    <phoneticPr fontId="1"/>
  </si>
  <si>
    <t>補助金収入</t>
    <rPh sb="0" eb="3">
      <t>ホジョキン</t>
    </rPh>
    <rPh sb="3" eb="5">
      <t>シュウニュウ</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</si>
  <si>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</si>
  <si>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</si>
  <si>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</si>
  <si>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</si>
  <si>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</si>
  <si>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</si>
  <si>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研修計画書</t>
    <rPh sb="0" eb="2">
      <t>ケンシュウ</t>
    </rPh>
    <rPh sb="2" eb="4">
      <t>ケイカク</t>
    </rPh>
    <rPh sb="4" eb="5">
      <t>ショ</t>
    </rPh>
    <phoneticPr fontId="1"/>
  </si>
  <si>
    <t>研修実施日</t>
    <rPh sb="0" eb="2">
      <t>ケンシュウ</t>
    </rPh>
    <rPh sb="2" eb="4">
      <t>ジッシ</t>
    </rPh>
    <rPh sb="4" eb="5">
      <t>ビ</t>
    </rPh>
    <phoneticPr fontId="1"/>
  </si>
  <si>
    <t>性別</t>
    <rPh sb="0" eb="2">
      <t>セイベツ</t>
    </rPh>
    <phoneticPr fontId="1"/>
  </si>
  <si>
    <t>年齢</t>
    <rPh sb="0" eb="2">
      <t>ネンレイ</t>
    </rPh>
    <phoneticPr fontId="1"/>
  </si>
  <si>
    <t>No</t>
    <phoneticPr fontId="1"/>
  </si>
  <si>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1"/>
  </si>
  <si>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1"/>
  </si>
  <si>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1"/>
  </si>
  <si>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1"/>
  </si>
  <si>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1"/>
  </si>
  <si>
    <t>賃金</t>
    <rPh sb="0" eb="2">
      <t>チンギン</t>
    </rPh>
    <phoneticPr fontId="1"/>
  </si>
  <si>
    <t>施設名：</t>
    <rPh sb="0" eb="2">
      <t>シセツ</t>
    </rPh>
    <rPh sb="2" eb="3">
      <t>メイ</t>
    </rPh>
    <phoneticPr fontId="1"/>
  </si>
  <si>
    <t>施設名：</t>
    <rPh sb="0" eb="2">
      <t>シセツ</t>
    </rPh>
    <rPh sb="2" eb="3">
      <t>メイ</t>
    </rPh>
    <phoneticPr fontId="3"/>
  </si>
  <si>
    <t>積算内訳</t>
    <phoneticPr fontId="1"/>
  </si>
  <si>
    <t>（単位：円）</t>
    <rPh sb="1" eb="3">
      <t>タンイ</t>
    </rPh>
    <rPh sb="4" eb="5">
      <t>エン</t>
    </rPh>
    <phoneticPr fontId="1"/>
  </si>
  <si>
    <t>上記は原本のとおりであることを証明する。</t>
    <rPh sb="0" eb="2">
      <t>ジョウキ</t>
    </rPh>
    <rPh sb="3" eb="5">
      <t>ゲンポン</t>
    </rPh>
    <rPh sb="15" eb="17">
      <t>ショウメイ</t>
    </rPh>
    <phoneticPr fontId="1"/>
  </si>
  <si>
    <t>代表者名</t>
    <rPh sb="0" eb="3">
      <t>ダイヒョウシャ</t>
    </rPh>
    <rPh sb="3" eb="4">
      <t>メイ</t>
    </rPh>
    <phoneticPr fontId="1"/>
  </si>
  <si>
    <t>施設名:</t>
    <rPh sb="0" eb="2">
      <t>シセツ</t>
    </rPh>
    <rPh sb="2" eb="3">
      <t>メイ</t>
    </rPh>
    <phoneticPr fontId="1"/>
  </si>
  <si>
    <t>代表者職・氏名</t>
    <rPh sb="0" eb="2">
      <t>ダイヒョウ</t>
    </rPh>
    <rPh sb="2" eb="3">
      <t>シャ</t>
    </rPh>
    <rPh sb="3" eb="4">
      <t>ショク</t>
    </rPh>
    <rPh sb="5" eb="7">
      <t>シメイ</t>
    </rPh>
    <phoneticPr fontId="1"/>
  </si>
  <si>
    <t>メールアドレス</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</si>
  <si>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</si>
  <si>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</si>
  <si>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看護部長名</t>
    <rPh sb="0" eb="2">
      <t>カンゴ</t>
    </rPh>
    <rPh sb="2" eb="5">
      <t>ブチョウメイ</t>
    </rPh>
    <phoneticPr fontId="1"/>
  </si>
  <si>
    <t>新人看護職員研修責任者</t>
    <rPh sb="0" eb="2">
      <t>シンジン</t>
    </rPh>
    <rPh sb="2" eb="4">
      <t>カンゴ</t>
    </rPh>
    <rPh sb="4" eb="6">
      <t>ショクイン</t>
    </rPh>
    <rPh sb="6" eb="8">
      <t>ケンシュウ</t>
    </rPh>
    <rPh sb="8" eb="11">
      <t>セキニンシャ</t>
    </rPh>
    <phoneticPr fontId="1"/>
  </si>
  <si>
    <t>（別紙３）</t>
    <rPh sb="1" eb="3">
      <t>ベッシ</t>
    </rPh>
    <phoneticPr fontId="1"/>
  </si>
  <si>
    <t>その他の収入</t>
    <rPh sb="2" eb="3">
      <t>タ</t>
    </rPh>
    <rPh sb="4" eb="6">
      <t>シュウニュウ</t>
    </rPh>
    <phoneticPr fontId="1"/>
  </si>
  <si>
    <t>寄付金</t>
    <rPh sb="0" eb="3">
      <t>キフキン</t>
    </rPh>
    <phoneticPr fontId="1"/>
  </si>
  <si>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</si>
  <si>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</si>
  <si>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</si>
  <si>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1"/>
  </si>
  <si>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</si>
  <si>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</si>
  <si>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ＨＰ上での公募</t>
    <rPh sb="2" eb="3">
      <t>ジョウ</t>
    </rPh>
    <rPh sb="5" eb="7">
      <t>コウボ</t>
    </rPh>
    <phoneticPr fontId="3"/>
  </si>
  <si>
    <t>機関誌等での公募</t>
    <rPh sb="0" eb="3">
      <t>キカンシ</t>
    </rPh>
    <rPh sb="3" eb="4">
      <t>トウ</t>
    </rPh>
    <rPh sb="6" eb="8">
      <t>コウボ</t>
    </rPh>
    <phoneticPr fontId="3"/>
  </si>
  <si>
    <t>地方自治体を通じての広報等</t>
    <rPh sb="0" eb="2">
      <t>チホウ</t>
    </rPh>
    <rPh sb="2" eb="5">
      <t>ジチタイ</t>
    </rPh>
    <rPh sb="6" eb="7">
      <t>ツウ</t>
    </rPh>
    <rPh sb="10" eb="12">
      <t>コウホウ</t>
    </rPh>
    <rPh sb="12" eb="13">
      <t>トウ</t>
    </rPh>
    <phoneticPr fontId="3"/>
  </si>
  <si>
    <t>関係団体等を通じての広報等</t>
    <rPh sb="0" eb="2">
      <t>カンケイ</t>
    </rPh>
    <rPh sb="2" eb="4">
      <t>ダンタイ</t>
    </rPh>
    <rPh sb="4" eb="5">
      <t>トウ</t>
    </rPh>
    <rPh sb="6" eb="7">
      <t>ツウ</t>
    </rPh>
    <rPh sb="10" eb="12">
      <t>コウホウ</t>
    </rPh>
    <rPh sb="12" eb="13">
      <t>トウ</t>
    </rPh>
    <phoneticPr fontId="3"/>
  </si>
  <si>
    <t>地域の会議等での広報等</t>
    <rPh sb="0" eb="2">
      <t>チイキ</t>
    </rPh>
    <rPh sb="3" eb="5">
      <t>カイギ</t>
    </rPh>
    <rPh sb="5" eb="6">
      <t>トウ</t>
    </rPh>
    <rPh sb="8" eb="10">
      <t>コウホウ</t>
    </rPh>
    <rPh sb="10" eb="11">
      <t>トウ</t>
    </rPh>
    <phoneticPr fontId="3"/>
  </si>
  <si>
    <t>その他</t>
    <rPh sb="2" eb="3">
      <t>タ</t>
    </rPh>
    <phoneticPr fontId="3"/>
  </si>
  <si>
    <t>平成21年度</t>
    <rPh sb="0" eb="2">
      <t>ヘイセイ</t>
    </rPh>
    <rPh sb="4" eb="6">
      <t>ネンド</t>
    </rPh>
    <phoneticPr fontId="1"/>
  </si>
  <si>
    <t>施設区分</t>
    <rPh sb="0" eb="2">
      <t>シセツ</t>
    </rPh>
    <rPh sb="2" eb="4">
      <t>クブン</t>
    </rPh>
    <phoneticPr fontId="1"/>
  </si>
  <si>
    <t>番号</t>
    <rPh sb="0" eb="2">
      <t>バンゴウ</t>
    </rPh>
    <phoneticPr fontId="3"/>
  </si>
  <si>
    <t>区分</t>
    <rPh sb="0" eb="2">
      <t>クブン</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</si>
  <si>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</si>
  <si>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</si>
  <si>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</si>
  <si>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</si>
  <si>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</si>
  <si>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名称</t>
    <rPh sb="0" eb="2">
      <t>メイショウ</t>
    </rPh>
    <phoneticPr fontId="3"/>
  </si>
  <si>
    <t>略称名</t>
    <rPh sb="0" eb="2">
      <t>リャクショウ</t>
    </rPh>
    <rPh sb="2" eb="3">
      <t>メイ</t>
    </rPh>
    <phoneticPr fontId="3"/>
  </si>
  <si>
    <t>都道府県</t>
    <rPh sb="0" eb="4">
      <t>トドウフケン</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</si>
  <si>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</si>
  <si>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</si>
  <si>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</si>
  <si>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</si>
  <si>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</si>
  <si>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</si>
  <si>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</si>
  <si>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</si>
  <si>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</si>
  <si>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</si>
  <si>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</si>
  <si>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</si>
  <si>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</si>
  <si>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</si>
  <si>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国大法人</t>
    <rPh sb="0" eb="2">
      <t>コクダイ</t>
    </rPh>
    <rPh sb="2" eb="4">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</si>
  <si>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</si>
  <si>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</si>
  <si>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</si>
  <si>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</si>
  <si>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</si>
  <si>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</si>
  <si>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</si>
  <si>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</si>
  <si>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</si>
  <si>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</si>
  <si>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</si>
  <si>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</si>
  <si>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</si>
  <si>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</si>
  <si>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</si>
  <si>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</si>
  <si>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</si>
  <si>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</si>
  <si>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</si>
  <si>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</si>
  <si>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チーム支援型</t>
    <rPh sb="3" eb="5">
      <t>シエン</t>
    </rPh>
    <rPh sb="5" eb="6">
      <t>ガタ</t>
    </rPh>
    <phoneticPr fontId="3"/>
  </si>
  <si>
    <t>相談窓口</t>
    <rPh sb="0" eb="2">
      <t>ソウダン</t>
    </rPh>
    <rPh sb="2" eb="4">
      <t>マドグチ</t>
    </rPh>
    <phoneticPr fontId="3"/>
  </si>
  <si>
    <t>名称</t>
    <rPh sb="0" eb="1">
      <t>メイ</t>
    </rPh>
    <rPh sb="1" eb="2">
      <t>ショウ</t>
    </rPh>
    <phoneticPr fontId="3"/>
  </si>
  <si>
    <t>施設区分</t>
    <rPh sb="0" eb="2">
      <t>シセツ</t>
    </rPh>
    <rPh sb="2" eb="4">
      <t>クブン</t>
    </rPh>
    <phoneticPr fontId="3"/>
  </si>
  <si>
    <t>設置主体</t>
    <rPh sb="0" eb="2">
      <t>セッチ</t>
    </rPh>
    <rPh sb="2" eb="4">
      <t>シュタイ</t>
    </rPh>
    <phoneticPr fontId="3"/>
  </si>
  <si>
    <t>設置主体</t>
    <rPh sb="0" eb="2">
      <t>セッチ</t>
    </rPh>
    <rPh sb="2" eb="4">
      <t>シュタイ</t>
    </rPh>
    <phoneticPr fontId="1"/>
  </si>
  <si>
    <t>研修の公開・公募方法</t>
    <rPh sb="0" eb="2">
      <t>ケンシュウ</t>
    </rPh>
    <rPh sb="3" eb="5">
      <t>コウカイ</t>
    </rPh>
    <rPh sb="6" eb="8">
      <t>コウボ</t>
    </rPh>
    <rPh sb="8" eb="10">
      <t>ホウホウ</t>
    </rPh>
    <phoneticPr fontId="1"/>
  </si>
  <si>
    <t>別添１よりそれぞれの該当する番号を入力して下さい。</t>
    <rPh sb="0" eb="2">
      <t>ベッテン</t>
    </rPh>
    <rPh sb="10" eb="12">
      <t>ガイトウ</t>
    </rPh>
    <rPh sb="14" eb="16">
      <t>バンゴウ</t>
    </rPh>
    <rPh sb="17" eb="19">
      <t>ニュウリョク</t>
    </rPh>
    <rPh sb="21" eb="22">
      <t>クダ</t>
    </rPh>
    <phoneticPr fontId="1"/>
  </si>
  <si>
    <t>番号</t>
    <rPh sb="0" eb="2">
      <t>バンゴウ</t>
    </rPh>
    <phoneticPr fontId="1"/>
  </si>
  <si>
    <t>名称等</t>
    <rPh sb="0" eb="3">
      <t>メイショウトウ</t>
    </rPh>
    <phoneticPr fontId="1"/>
  </si>
  <si>
    <t>入力番号</t>
    <rPh sb="0" eb="2">
      <t>ニュウリョク</t>
    </rPh>
    <rPh sb="2" eb="4">
      <t>バンゴウ</t>
    </rPh>
    <phoneticPr fontId="1"/>
  </si>
  <si>
    <t>1～5</t>
    <phoneticPr fontId="1"/>
  </si>
  <si>
    <t>1～6</t>
    <phoneticPr fontId="1"/>
  </si>
  <si>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1"/>
  </si>
  <si>
    <t>本事業にかかるその他役務費</t>
    <rPh sb="0" eb="1">
      <t>ホン</t>
    </rPh>
    <rPh sb="1" eb="3">
      <t>ジギョウ</t>
    </rPh>
    <rPh sb="9" eb="10">
      <t>タ</t>
    </rPh>
    <rPh sb="10" eb="12">
      <t>エキム</t>
    </rPh>
    <rPh sb="12" eb="13">
      <t>ヒ</t>
    </rPh>
    <phoneticPr fontId="1"/>
  </si>
  <si>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1"/>
  </si>
  <si>
    <t>Ａ</t>
    <phoneticPr fontId="1"/>
  </si>
  <si>
    <t>　基本情報において入力します。</t>
    <rPh sb="1" eb="3">
      <t>キホン</t>
    </rPh>
    <rPh sb="3" eb="5">
      <t>ジョウホウ</t>
    </rPh>
    <rPh sb="9" eb="11">
      <t>ニュウリョク</t>
    </rPh>
    <phoneticPr fontId="1"/>
  </si>
  <si>
    <t>別紙３（研修計画書）の日数と一致させて下さい。</t>
    <rPh sb="0" eb="2">
      <t>ベッシ</t>
    </rPh>
    <rPh sb="4" eb="6">
      <t>ケンシュウ</t>
    </rPh>
    <rPh sb="6" eb="9">
      <t>ケイカクショ</t>
    </rPh>
    <rPh sb="11" eb="13">
      <t>ニッスウ</t>
    </rPh>
    <rPh sb="14" eb="16">
      <t>イッチ</t>
    </rPh>
    <rPh sb="19" eb="20">
      <t>クダ</t>
    </rPh>
    <phoneticPr fontId="1"/>
  </si>
  <si>
    <t>主なテーマ</t>
    <rPh sb="0" eb="1">
      <t>オモ</t>
    </rPh>
    <phoneticPr fontId="1"/>
  </si>
  <si>
    <t>　（別紙２）新人看護職員研修事業計画書へ入力するためのリストです。</t>
    <rPh sb="2" eb="4">
      <t>ベッシ</t>
    </rPh>
    <rPh sb="6" eb="8">
      <t>シンジン</t>
    </rPh>
    <rPh sb="8" eb="10">
      <t>カンゴ</t>
    </rPh>
    <rPh sb="10" eb="12">
      <t>ショクイン</t>
    </rPh>
    <rPh sb="12" eb="14">
      <t>ケンシュウ</t>
    </rPh>
    <rPh sb="14" eb="16">
      <t>ジギョウ</t>
    </rPh>
    <rPh sb="16" eb="18">
      <t>ケイカク</t>
    </rPh>
    <rPh sb="18" eb="19">
      <t>ショ</t>
    </rPh>
    <rPh sb="20" eb="22">
      <t>ニュウリョク</t>
    </rPh>
    <phoneticPr fontId="1"/>
  </si>
  <si>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1"/>
  </si>
  <si>
    <t>平成23年度</t>
    <rPh sb="0" eb="2">
      <t>ヘイセイ</t>
    </rPh>
    <rPh sb="4" eb="6">
      <t>ネンド</t>
    </rPh>
    <phoneticPr fontId="1"/>
  </si>
  <si>
    <t>法人所在地</t>
    <rPh sb="0" eb="2">
      <t>ホウジン</t>
    </rPh>
    <rPh sb="2" eb="5">
      <t>ショザイチ</t>
    </rPh>
    <phoneticPr fontId="1"/>
  </si>
  <si>
    <t>施設所在地</t>
    <rPh sb="0" eb="2">
      <t>シセツ</t>
    </rPh>
    <rPh sb="2" eb="5">
      <t>ショザイチ</t>
    </rPh>
    <phoneticPr fontId="1"/>
  </si>
  <si>
    <t>郵便番号（施設）</t>
    <rPh sb="0" eb="4">
      <t>ユウビンバンゴウ</t>
    </rPh>
    <rPh sb="5" eb="7">
      <t>シセツ</t>
    </rPh>
    <phoneticPr fontId="1"/>
  </si>
  <si>
    <t>メールアドレス</t>
  </si>
  <si>
    <t>新人助産師数</t>
    <rPh sb="0" eb="2">
      <t>シンジン</t>
    </rPh>
    <rPh sb="2" eb="5">
      <t>ジョサンシ</t>
    </rPh>
    <rPh sb="5" eb="6">
      <t>スウ</t>
    </rPh>
    <phoneticPr fontId="1"/>
  </si>
  <si>
    <t>区　　分</t>
    <rPh sb="0" eb="1">
      <t>ク</t>
    </rPh>
    <rPh sb="3" eb="4">
      <t>ブン</t>
    </rPh>
    <phoneticPr fontId="1"/>
  </si>
  <si>
    <t>基準額</t>
    <rPh sb="0" eb="3">
      <t>キジュンガク</t>
    </rPh>
    <phoneticPr fontId="3"/>
  </si>
  <si>
    <t>施　設　区　分</t>
    <rPh sb="0" eb="1">
      <t>シ</t>
    </rPh>
    <rPh sb="2" eb="3">
      <t>セツ</t>
    </rPh>
    <rPh sb="4" eb="5">
      <t>ク</t>
    </rPh>
    <rPh sb="6" eb="7">
      <t>ブン</t>
    </rPh>
    <phoneticPr fontId="1"/>
  </si>
  <si>
    <t>病院等名</t>
    <rPh sb="0" eb="2">
      <t>ビョウイン</t>
    </rPh>
    <rPh sb="2" eb="3">
      <t>トウ</t>
    </rPh>
    <rPh sb="3" eb="4">
      <t>メイ</t>
    </rPh>
    <phoneticPr fontId="3"/>
  </si>
  <si>
    <t>設置
主体</t>
    <rPh sb="0" eb="2">
      <t>セッチ</t>
    </rPh>
    <phoneticPr fontId="3"/>
  </si>
  <si>
    <t>総事業費</t>
  </si>
  <si>
    <t>差引額</t>
  </si>
  <si>
    <t>計</t>
    <rPh sb="0" eb="1">
      <t>ケイ</t>
    </rPh>
    <phoneticPr fontId="3"/>
  </si>
  <si>
    <t>選定額</t>
  </si>
  <si>
    <t>選定額</t>
    <rPh sb="0" eb="2">
      <t>センテイ</t>
    </rPh>
    <rPh sb="2" eb="3">
      <t>ガク</t>
    </rPh>
    <phoneticPr fontId="3"/>
  </si>
  <si>
    <t>金額</t>
    <rPh sb="0" eb="2">
      <t>キンガク</t>
    </rPh>
    <phoneticPr fontId="3"/>
  </si>
  <si>
    <t>総時間数</t>
    <rPh sb="0" eb="1">
      <t>ソウ</t>
    </rPh>
    <rPh sb="1" eb="4">
      <t>ジカンスウ</t>
    </rPh>
    <phoneticPr fontId="3"/>
  </si>
  <si>
    <t>受入予定数</t>
    <rPh sb="0" eb="2">
      <t>ウケイレ</t>
    </rPh>
    <rPh sb="2" eb="4">
      <t>ヨテイ</t>
    </rPh>
    <rPh sb="4" eb="5">
      <t>スウ</t>
    </rPh>
    <phoneticPr fontId="3"/>
  </si>
  <si>
    <t xml:space="preserve">Ａ </t>
  </si>
  <si>
    <t>Ｂ</t>
  </si>
  <si>
    <t>(Ａ－Ｂ)Ｃ</t>
  </si>
  <si>
    <t xml:space="preserve">Ｄ </t>
  </si>
  <si>
    <t xml:space="preserve">Ｆ </t>
  </si>
  <si>
    <t xml:space="preserve">円 </t>
  </si>
  <si>
    <t>時間</t>
    <rPh sb="0" eb="2">
      <t>ジカン</t>
    </rPh>
    <phoneticPr fontId="3"/>
  </si>
  <si>
    <t>円</t>
    <rPh sb="0" eb="1">
      <t>エン</t>
    </rPh>
    <phoneticPr fontId="3"/>
  </si>
  <si>
    <t>h</t>
    <phoneticPr fontId="1"/>
  </si>
  <si>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3"/>
  </si>
  <si>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3"/>
  </si>
  <si>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
  </si>
  <si>
    <t>新人看護職員等数</t>
    <rPh sb="0" eb="2">
      <t>シンジン</t>
    </rPh>
    <rPh sb="2" eb="4">
      <t>カンゴ</t>
    </rPh>
    <rPh sb="4" eb="6">
      <t>ショクイン</t>
    </rPh>
    <rPh sb="6" eb="7">
      <t>トウ</t>
    </rPh>
    <rPh sb="7" eb="8">
      <t>スウ</t>
    </rPh>
    <phoneticPr fontId="3"/>
  </si>
  <si>
    <t>研修経費の分</t>
    <rPh sb="0" eb="2">
      <t>ケンシュウ</t>
    </rPh>
    <rPh sb="2" eb="4">
      <t>ケイヒ</t>
    </rPh>
    <rPh sb="5" eb="6">
      <t>ブン</t>
    </rPh>
    <phoneticPr fontId="3"/>
  </si>
  <si>
    <t>医療機関受入研修事業の分</t>
    <rPh sb="0" eb="2">
      <t>イリョウ</t>
    </rPh>
    <rPh sb="2" eb="4">
      <t>キカン</t>
    </rPh>
    <rPh sb="4" eb="6">
      <t>ウケイレ</t>
    </rPh>
    <rPh sb="6" eb="8">
      <t>ケンシュウ</t>
    </rPh>
    <rPh sb="8" eb="10">
      <t>ジギョウ</t>
    </rPh>
    <rPh sb="11" eb="12">
      <t>ブン</t>
    </rPh>
    <phoneticPr fontId="3"/>
  </si>
  <si>
    <t>都道府県補助支出予定額</t>
    <rPh sb="0" eb="4">
      <t>トドウフケン</t>
    </rPh>
    <phoneticPr fontId="3"/>
  </si>
  <si>
    <t>備考</t>
  </si>
  <si>
    <t>別紙2-(7)</t>
    <rPh sb="0" eb="2">
      <t>ベッシ</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</si>
  <si>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</si>
  <si>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④新人看護職員研修事業</t>
    <rPh sb="1" eb="3">
      <t>シンジン</t>
    </rPh>
    <rPh sb="3" eb="5">
      <t>カンゴ</t>
    </rPh>
    <rPh sb="5" eb="7">
      <t>ショクイン</t>
    </rPh>
    <rPh sb="7" eb="9">
      <t>ケンシュウ</t>
    </rPh>
    <rPh sb="9" eb="11">
      <t>ジギョウ</t>
    </rPh>
    <phoneticPr fontId="3"/>
  </si>
  <si>
    <t>都道府県名：</t>
    <rPh sb="0" eb="4">
      <t>トドウフケン</t>
    </rPh>
    <rPh sb="4" eb="5">
      <t>メイ</t>
    </rPh>
    <phoneticPr fontId="3"/>
  </si>
  <si>
    <t>病院等名称</t>
    <rPh sb="0" eb="2">
      <t>ビョウイン</t>
    </rPh>
    <rPh sb="2" eb="3">
      <t>トウ</t>
    </rPh>
    <rPh sb="3" eb="5">
      <t>メイショウ</t>
    </rPh>
    <phoneticPr fontId="3"/>
  </si>
  <si>
    <t>設置
主体</t>
    <rPh sb="0" eb="2">
      <t>セッチ</t>
    </rPh>
    <rPh sb="3" eb="5">
      <t>シュタイ</t>
    </rPh>
    <phoneticPr fontId="3"/>
  </si>
  <si>
    <t>看護
職員数</t>
    <rPh sb="0" eb="2">
      <t>カンゴ</t>
    </rPh>
    <rPh sb="3" eb="6">
      <t>ショクインスウ</t>
    </rPh>
    <phoneticPr fontId="3"/>
  </si>
  <si>
    <t>新人
看護
職員数</t>
    <rPh sb="0" eb="2">
      <t>シンジン</t>
    </rPh>
    <rPh sb="3" eb="5">
      <t>カンゴ</t>
    </rPh>
    <rPh sb="6" eb="9">
      <t>ショクインスウ</t>
    </rPh>
    <phoneticPr fontId="3"/>
  </si>
  <si>
    <t>新人保
健師数</t>
    <rPh sb="0" eb="2">
      <t>シンジン</t>
    </rPh>
    <rPh sb="2" eb="3">
      <t>タモツ</t>
    </rPh>
    <rPh sb="4" eb="5">
      <t>ケン</t>
    </rPh>
    <rPh sb="5" eb="6">
      <t>シ</t>
    </rPh>
    <rPh sb="6" eb="7">
      <t>スウ</t>
    </rPh>
    <phoneticPr fontId="1"/>
  </si>
  <si>
    <t>うち
再掲分</t>
    <rPh sb="3" eb="5">
      <t>サイケイ</t>
    </rPh>
    <rPh sb="5" eb="6">
      <t>ブン</t>
    </rPh>
    <phoneticPr fontId="1"/>
  </si>
  <si>
    <t>看護
職員
離職率</t>
    <rPh sb="0" eb="2">
      <t>カンゴ</t>
    </rPh>
    <rPh sb="3" eb="5">
      <t>ショクイン</t>
    </rPh>
    <rPh sb="6" eb="9">
      <t>リショクリツ</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</si>
  <si>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</si>
  <si>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</si>
  <si>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看護
職員
離職率</t>
    <rPh sb="0" eb="2">
      <t>シンジン</t>
    </rPh>
    <rPh sb="3" eb="5">
      <t>カンゴ</t>
    </rPh>
    <rPh sb="6" eb="8">
      <t>ショクイン</t>
    </rPh>
    <rPh sb="9" eb="12">
      <t>リショクリツ</t>
    </rPh>
    <phoneticPr fontId="3"/>
  </si>
  <si>
    <t xml:space="preserve">新人
保健師
離職率
</t>
    <rPh sb="0" eb="2">
      <t>シンジン</t>
    </rPh>
    <rPh sb="3" eb="6">
      <t>ホケンシ</t>
    </rPh>
    <rPh sb="7" eb="10">
      <t>リショクリツ</t>
    </rPh>
    <phoneticPr fontId="3"/>
  </si>
  <si>
    <t xml:space="preserve">新人
助産師
離職率
</t>
    <rPh sb="0" eb="2">
      <t>シンジン</t>
    </rPh>
    <rPh sb="3" eb="6">
      <t>ジョサンシ</t>
    </rPh>
    <rPh sb="7" eb="10">
      <t>リショクリツ</t>
    </rPh>
    <phoneticPr fontId="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</si>
  <si>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</si>
  <si>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</si>
  <si>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</si>
  <si>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</si>
  <si>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</si>
  <si>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</si>
  <si>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研修の公開
・公募方法</t>
    <rPh sb="0" eb="2">
      <t>ケンシュウ</t>
    </rPh>
    <rPh sb="3" eb="5">
      <t>コウカイ</t>
    </rPh>
    <rPh sb="7" eb="9">
      <t>コウボ</t>
    </rPh>
    <rPh sb="9" eb="11">
      <t>ホウホウ</t>
    </rPh>
    <phoneticPr fontId="3"/>
  </si>
  <si>
    <t>計</t>
    <rPh sb="0" eb="1">
      <t>ケイ</t>
    </rPh>
    <phoneticPr fontId="1"/>
  </si>
  <si>
    <t>新人看護職員研修</t>
    <rPh sb="0" eb="2">
      <t>シンジン</t>
    </rPh>
    <rPh sb="2" eb="4">
      <t>カンゴ</t>
    </rPh>
    <rPh sb="4" eb="6">
      <t>ショクイン</t>
    </rPh>
    <rPh sb="6" eb="8">
      <t>ケンシュウ</t>
    </rPh>
    <phoneticPr fontId="1"/>
  </si>
  <si>
    <t>新人
保健師　研修</t>
    <rPh sb="0" eb="2">
      <t>シンジン</t>
    </rPh>
    <rPh sb="3" eb="6">
      <t>ホケンシ</t>
    </rPh>
    <rPh sb="7" eb="9">
      <t>ケンシュウ</t>
    </rPh>
    <phoneticPr fontId="1"/>
  </si>
  <si>
    <t>新人
助産師
研修</t>
    <rPh sb="0" eb="2">
      <t>シンジン</t>
    </rPh>
    <rPh sb="3" eb="6">
      <t>ジョサンシ</t>
    </rPh>
    <rPh sb="7" eb="9">
      <t>ケンシュウ</t>
    </rPh>
    <phoneticPr fontId="1"/>
  </si>
  <si>
    <t>人</t>
    <rPh sb="0" eb="1">
      <t>ヒト</t>
    </rPh>
    <phoneticPr fontId="1"/>
  </si>
  <si>
    <t>都道府県</t>
    <rPh sb="0" eb="4">
      <t>トドウフケン</t>
    </rPh>
    <phoneticPr fontId="1"/>
  </si>
  <si>
    <t>①</t>
    <phoneticPr fontId="3"/>
  </si>
  <si>
    <t>プリセプターシップ</t>
    <phoneticPr fontId="3"/>
  </si>
  <si>
    <t>有</t>
    <rPh sb="0" eb="1">
      <t>ア</t>
    </rPh>
    <phoneticPr fontId="3"/>
  </si>
  <si>
    <t>市区町村</t>
    <rPh sb="0" eb="4">
      <t>シクチョウソン</t>
    </rPh>
    <phoneticPr fontId="1"/>
  </si>
  <si>
    <t>無</t>
    <rPh sb="0" eb="1">
      <t>ム</t>
    </rPh>
    <phoneticPr fontId="3"/>
  </si>
  <si>
    <t>公的</t>
    <rPh sb="0" eb="2">
      <t>コウテキ</t>
    </rPh>
    <phoneticPr fontId="1"/>
  </si>
  <si>
    <t>独法</t>
    <rPh sb="0" eb="1">
      <t>ドク</t>
    </rPh>
    <rPh sb="1" eb="2">
      <t>ホウ</t>
    </rPh>
    <phoneticPr fontId="1"/>
  </si>
  <si>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</si>
  <si>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</si>
  <si>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</si>
  <si>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</si>
  <si>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</si>
  <si>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</si>
  <si>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</si>
  <si>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</si>
  <si>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</si>
  <si>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</si>
  <si>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年</t>
    <rPh sb="0" eb="1">
      <t>ネン</t>
    </rPh>
    <phoneticPr fontId="1"/>
  </si>
  <si>
    <t>所在地</t>
    <rPh sb="0" eb="3">
      <t>ショザイチ</t>
    </rPh>
    <phoneticPr fontId="1"/>
  </si>
  <si>
    <t>代表者</t>
    <rPh sb="0" eb="3">
      <t>ダイヒョウシャ</t>
    </rPh>
    <phoneticPr fontId="1"/>
  </si>
  <si>
    <t>印</t>
    <rPh sb="0" eb="1">
      <t>イン</t>
    </rPh>
    <phoneticPr fontId="1"/>
  </si>
  <si>
    <t>　</t>
    <phoneticPr fontId="1"/>
  </si>
  <si>
    <t>年度において標記の補助金を下記のとおり受けたいので、大阪府補助金交付</t>
  </si>
  <si>
    <t>規則第４条の規定により、関係書類を添えて申請します。</t>
    <rPh sb="6" eb="8">
      <t>キテイ</t>
    </rPh>
    <rPh sb="12" eb="14">
      <t>カンケイ</t>
    </rPh>
    <rPh sb="14" eb="16">
      <t>ショルイ</t>
    </rPh>
    <rPh sb="17" eb="18">
      <t>ソ</t>
    </rPh>
    <rPh sb="20" eb="22">
      <t>シンセイ</t>
    </rPh>
    <phoneticPr fontId="1"/>
  </si>
  <si>
    <t>記</t>
    <rPh sb="0" eb="1">
      <t>キ</t>
    </rPh>
    <phoneticPr fontId="1"/>
  </si>
  <si>
    <t>補助事業の目的及び内容</t>
    <rPh sb="0" eb="2">
      <t>ホジョ</t>
    </rPh>
    <rPh sb="2" eb="4">
      <t>ジギョウ</t>
    </rPh>
    <rPh sb="5" eb="7">
      <t>モクテキ</t>
    </rPh>
    <rPh sb="7" eb="8">
      <t>オヨ</t>
    </rPh>
    <rPh sb="9" eb="11">
      <t>ナイヨウ</t>
    </rPh>
    <phoneticPr fontId="1"/>
  </si>
  <si>
    <t>補助事業の経費の配分</t>
    <rPh sb="0" eb="2">
      <t>ホジョ</t>
    </rPh>
    <rPh sb="2" eb="4">
      <t>ジギョウ</t>
    </rPh>
    <rPh sb="5" eb="7">
      <t>ケイヒ</t>
    </rPh>
    <rPh sb="8" eb="10">
      <t>ハイブン</t>
    </rPh>
    <phoneticPr fontId="1"/>
  </si>
  <si>
    <t>補助事業の完了予定年月日</t>
    <phoneticPr fontId="1"/>
  </si>
  <si>
    <t>補助事業遂行に関する計画</t>
    <phoneticPr fontId="1"/>
  </si>
  <si>
    <t>交付を受けようとする補助金額</t>
    <rPh sb="0" eb="2">
      <t>コウフ</t>
    </rPh>
    <rPh sb="3" eb="4">
      <t>ウ</t>
    </rPh>
    <rPh sb="10" eb="13">
      <t>ホジョキン</t>
    </rPh>
    <rPh sb="13" eb="14">
      <t>ガク</t>
    </rPh>
    <phoneticPr fontId="1"/>
  </si>
  <si>
    <t>補助事業の経費のうち補助金によってまかなわれる以外の部分に関する事項</t>
    <rPh sb="10" eb="13">
      <t>ホジョキン</t>
    </rPh>
    <rPh sb="23" eb="25">
      <t>イガイ</t>
    </rPh>
    <rPh sb="26" eb="28">
      <t>ブブン</t>
    </rPh>
    <rPh sb="29" eb="30">
      <t>カン</t>
    </rPh>
    <rPh sb="32" eb="34">
      <t>ジコウ</t>
    </rPh>
    <phoneticPr fontId="1"/>
  </si>
  <si>
    <t>負担者</t>
    <phoneticPr fontId="1"/>
  </si>
  <si>
    <t>負担額</t>
    <rPh sb="0" eb="2">
      <t>フタン</t>
    </rPh>
    <rPh sb="2" eb="3">
      <t>ガク</t>
    </rPh>
    <phoneticPr fontId="1"/>
  </si>
  <si>
    <t>負担方法</t>
    <rPh sb="0" eb="2">
      <t>フタン</t>
    </rPh>
    <rPh sb="2" eb="4">
      <t>ホウホウ</t>
    </rPh>
    <phoneticPr fontId="1"/>
  </si>
  <si>
    <t>補助事業の効果</t>
    <rPh sb="0" eb="2">
      <t>ホジョ</t>
    </rPh>
    <rPh sb="2" eb="4">
      <t>ジギョウ</t>
    </rPh>
    <rPh sb="5" eb="7">
      <t>コウカ</t>
    </rPh>
    <phoneticPr fontId="1"/>
  </si>
  <si>
    <t>口　座　振　替　依　頼　書</t>
    <rPh sb="0" eb="1">
      <t>クチ</t>
    </rPh>
    <rPh sb="2" eb="3">
      <t>ザ</t>
    </rPh>
    <rPh sb="4" eb="5">
      <t>オサム</t>
    </rPh>
    <rPh sb="6" eb="7">
      <t>タイ</t>
    </rPh>
    <rPh sb="8" eb="9">
      <t>ヤスシ</t>
    </rPh>
    <rPh sb="10" eb="11">
      <t>ヨリ</t>
    </rPh>
    <rPh sb="12" eb="13">
      <t>ショ</t>
    </rPh>
    <phoneticPr fontId="1"/>
  </si>
  <si>
    <t>大阪府知事 様</t>
    <rPh sb="0" eb="1">
      <t>ダイ</t>
    </rPh>
    <rPh sb="1" eb="2">
      <t>サカ</t>
    </rPh>
    <rPh sb="2" eb="3">
      <t>フ</t>
    </rPh>
    <rPh sb="3" eb="4">
      <t>チ</t>
    </rPh>
    <rPh sb="4" eb="5">
      <t>コト</t>
    </rPh>
    <rPh sb="6" eb="7">
      <t>サマ</t>
    </rPh>
    <phoneticPr fontId="1"/>
  </si>
  <si>
    <t>依頼人氏名</t>
    <rPh sb="0" eb="3">
      <t>イライニン</t>
    </rPh>
    <rPh sb="3" eb="5">
      <t>シメイ</t>
    </rPh>
    <phoneticPr fontId="1"/>
  </si>
  <si>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1"/>
  </si>
  <si>
    <t>金融機関名</t>
    <rPh sb="0" eb="2">
      <t>キンユウ</t>
    </rPh>
    <rPh sb="2" eb="4">
      <t>キカン</t>
    </rPh>
    <rPh sb="4" eb="5">
      <t>メイ</t>
    </rPh>
    <phoneticPr fontId="1"/>
  </si>
  <si>
    <t>銀行（信用金庫・信用組合）</t>
    <rPh sb="0" eb="2">
      <t>ギンコウ</t>
    </rPh>
    <rPh sb="3" eb="5">
      <t>シンヨウ</t>
    </rPh>
    <rPh sb="5" eb="7">
      <t>キンコ</t>
    </rPh>
    <rPh sb="8" eb="10">
      <t>シンヨウ</t>
    </rPh>
    <rPh sb="10" eb="12">
      <t>クミアイ</t>
    </rPh>
    <phoneticPr fontId="1"/>
  </si>
  <si>
    <t>支店（出張所）</t>
    <rPh sb="0" eb="2">
      <t>シテン</t>
    </rPh>
    <rPh sb="3" eb="5">
      <t>シュッチョウ</t>
    </rPh>
    <rPh sb="5" eb="6">
      <t>ショ</t>
    </rPh>
    <phoneticPr fontId="1"/>
  </si>
  <si>
    <t>預金種別</t>
    <rPh sb="0" eb="1">
      <t>アズカリ</t>
    </rPh>
    <rPh sb="1" eb="2">
      <t>カネ</t>
    </rPh>
    <rPh sb="2" eb="3">
      <t>タネ</t>
    </rPh>
    <rPh sb="3" eb="4">
      <t>ベツ</t>
    </rPh>
    <phoneticPr fontId="1"/>
  </si>
  <si>
    <t>普通</t>
    <rPh sb="0" eb="2">
      <t>フツウ</t>
    </rPh>
    <phoneticPr fontId="1"/>
  </si>
  <si>
    <t>・</t>
    <phoneticPr fontId="1"/>
  </si>
  <si>
    <t>当座</t>
    <rPh sb="0" eb="2">
      <t>トウザ</t>
    </rPh>
    <phoneticPr fontId="1"/>
  </si>
  <si>
    <t>・</t>
    <phoneticPr fontId="1"/>
  </si>
  <si>
    <t>）</t>
  </si>
  <si>
    <t>口座番号</t>
    <rPh sb="0" eb="1">
      <t>クチ</t>
    </rPh>
    <rPh sb="1" eb="2">
      <t>ザ</t>
    </rPh>
    <rPh sb="2" eb="3">
      <t>バン</t>
    </rPh>
    <rPh sb="3" eb="4">
      <t>ゴウ</t>
    </rPh>
    <phoneticPr fontId="1"/>
  </si>
  <si>
    <t>口座名義人</t>
    <rPh sb="0" eb="2">
      <t>コウザ</t>
    </rPh>
    <rPh sb="2" eb="4">
      <t>メイギ</t>
    </rPh>
    <rPh sb="4" eb="5">
      <t>ニン</t>
    </rPh>
    <phoneticPr fontId="1"/>
  </si>
  <si>
    <t>助産師</t>
    <rPh sb="0" eb="3">
      <t>ジョサンシ</t>
    </rPh>
    <phoneticPr fontId="1"/>
  </si>
  <si>
    <t>男</t>
    <rPh sb="0" eb="1">
      <t>オトコ</t>
    </rPh>
    <phoneticPr fontId="1"/>
  </si>
  <si>
    <t>○</t>
    <phoneticPr fontId="1"/>
  </si>
  <si>
    <t>　基本情報において該当する数字を入力して下さい。</t>
    <rPh sb="1" eb="3">
      <t>キホン</t>
    </rPh>
    <rPh sb="3" eb="5">
      <t>ジョウホウ</t>
    </rPh>
    <rPh sb="9" eb="11">
      <t>ガイトウ</t>
    </rPh>
    <rPh sb="13" eb="15">
      <t>スウジ</t>
    </rPh>
    <rPh sb="16" eb="18">
      <t>ニュウリョク</t>
    </rPh>
    <rPh sb="20" eb="21">
      <t>クダ</t>
    </rPh>
    <phoneticPr fontId="1"/>
  </si>
  <si>
    <t>注１～１２に注意して入力して下さい。</t>
    <rPh sb="0" eb="1">
      <t>チュウ</t>
    </rPh>
    <rPh sb="6" eb="8">
      <t>チュウイ</t>
    </rPh>
    <rPh sb="10" eb="12">
      <t>ニュウリョク</t>
    </rPh>
    <rPh sb="14" eb="15">
      <t>クダ</t>
    </rPh>
    <phoneticPr fontId="1"/>
  </si>
  <si>
    <t>病院職員分の弁当、お茶代</t>
    <rPh sb="0" eb="2">
      <t>ビョウイン</t>
    </rPh>
    <rPh sb="2" eb="4">
      <t>ショクイン</t>
    </rPh>
    <rPh sb="4" eb="5">
      <t>ブン</t>
    </rPh>
    <rPh sb="6" eb="8">
      <t>ベントウ</t>
    </rPh>
    <rPh sb="10" eb="12">
      <t>チャダイ</t>
    </rPh>
    <phoneticPr fontId="1"/>
  </si>
  <si>
    <t>　事業の対象となる「新人看護職員」の定義は何か。</t>
    <phoneticPr fontId="1"/>
  </si>
  <si>
    <t>　「複数月で実施」とは、同一内容を複数回実施するのではなく、例えば年間の研修プログラムのうち入職時の研修だけでなく、その年度内に行う他の研修についても、受け入れを実施していただくことを要件としたものである。</t>
    <phoneticPr fontId="1"/>
  </si>
  <si>
    <t>1～24</t>
    <phoneticPr fontId="1"/>
  </si>
  <si>
    <t>(</t>
    <phoneticPr fontId="1"/>
  </si>
  <si>
    <t>別紙2-(5)</t>
    <phoneticPr fontId="3"/>
  </si>
  <si>
    <t xml:space="preserve">                           都　道　府　県　名：</t>
    <phoneticPr fontId="3"/>
  </si>
  <si>
    <t>寄付金その他の収入額</t>
    <phoneticPr fontId="3"/>
  </si>
  <si>
    <t>対象経費の支出予定額</t>
    <phoneticPr fontId="3"/>
  </si>
  <si>
    <t>国庫補助基本額</t>
    <phoneticPr fontId="3"/>
  </si>
  <si>
    <t>国庫補助所要額</t>
    <phoneticPr fontId="3"/>
  </si>
  <si>
    <t>Ｅ</t>
    <phoneticPr fontId="3"/>
  </si>
  <si>
    <t>Ｇ</t>
    <phoneticPr fontId="3"/>
  </si>
  <si>
    <t>Ｈ</t>
    <phoneticPr fontId="3"/>
  </si>
  <si>
    <t>Ｉ</t>
    <phoneticPr fontId="3"/>
  </si>
  <si>
    <t>Ｊ</t>
    <phoneticPr fontId="3"/>
  </si>
  <si>
    <t>内訳は別紙2-(6)のとおり</t>
    <phoneticPr fontId="3"/>
  </si>
  <si>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3"/>
  </si>
  <si>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3"/>
  </si>
  <si>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
  </si>
  <si>
    <t xml:space="preserve">　　　　　新人看護職員等の人数は当該年度の４月末日現在に在職している、新人看護職員、新人保健師及び新人助産師であって、それぞれの研修に参加する人数とする。
</t>
    <phoneticPr fontId="1"/>
  </si>
  <si>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1"/>
  </si>
  <si>
    <t>　　　　　なお、新人看護職員研修、新人保健師研修又は新人助産師研修の複数の研修を実施する施設において、複数の研修に参加する者は１名として計上する。</t>
    <phoneticPr fontId="1"/>
  </si>
  <si>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</si>
  <si>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</si>
  <si>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1"/>
  </si>
  <si>
    <t>　　　７　Ｆ欄には、Ｄ欄の金額とＥ欄の金額とを比較して少ない方の額を記入すること。</t>
    <phoneticPr fontId="3"/>
  </si>
  <si>
    <t>　　　８　Ｇ欄には、Ｃ欄の金額とＦ欄の金額とを比較して少ない方の額を記入すること。</t>
    <phoneticPr fontId="3"/>
  </si>
  <si>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3"/>
  </si>
  <si>
    <t>　　１０　Ｉ欄には、Ｇ欄の金額の２分の１とＨ欄の金額とを比較して少ない方の額を記入すること。</t>
    <rPh sb="17" eb="18">
      <t>ブン</t>
    </rPh>
    <phoneticPr fontId="3"/>
  </si>
  <si>
    <t>都道府県</t>
  </si>
  <si>
    <t>市区町村</t>
  </si>
  <si>
    <t>公的</t>
  </si>
  <si>
    <t>国病機構</t>
    <rPh sb="0" eb="1">
      <t>コク</t>
    </rPh>
    <rPh sb="1" eb="2">
      <t>ビョウ</t>
    </rPh>
    <rPh sb="2" eb="4">
      <t>キコウ</t>
    </rPh>
    <phoneticPr fontId="1"/>
  </si>
  <si>
    <t>独法</t>
  </si>
  <si>
    <t>地方独法</t>
  </si>
  <si>
    <t>国大法人</t>
    <rPh sb="0" eb="2">
      <t>コクダイ</t>
    </rPh>
    <rPh sb="2" eb="4">
      <t>ホウジン</t>
    </rPh>
    <phoneticPr fontId="1"/>
  </si>
  <si>
    <t>共済</t>
  </si>
  <si>
    <t>健保</t>
  </si>
  <si>
    <t>国保</t>
  </si>
  <si>
    <t>学校</t>
  </si>
  <si>
    <t>社福</t>
  </si>
  <si>
    <t>医療法人</t>
  </si>
  <si>
    <t>社団</t>
  </si>
  <si>
    <t>財団</t>
  </si>
  <si>
    <t>その他</t>
  </si>
  <si>
    <t>個人</t>
  </si>
  <si>
    <t>会社</t>
  </si>
  <si>
    <t>平成24年度事業への
申請の有無</t>
    <rPh sb="0" eb="2">
      <t>ヘイセイ</t>
    </rPh>
    <rPh sb="4" eb="6">
      <t>ネンド</t>
    </rPh>
    <rPh sb="6" eb="8">
      <t>ジギョウ</t>
    </rPh>
    <rPh sb="11" eb="13">
      <t>シンセイ</t>
    </rPh>
    <rPh sb="14" eb="16">
      <t>ウム</t>
    </rPh>
    <phoneticPr fontId="1"/>
  </si>
  <si>
    <t>％</t>
    <phoneticPr fontId="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</si>
  <si>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3"/>
  </si>
  <si>
    <t>　　　２　「看護職員数」、「新人看護職員数」、「新人保健師数」、「新人助産師数」及び「研修における組織体制」は４月末現在で記載すること。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3"/>
  </si>
  <si>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</si>
  <si>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1"/>
  </si>
  <si>
    <r>
      <t>　　　５　「新人保健師数」には、主として保健師免許取得後に初めて保健師として就労する保健師のうち、新人保健師研修に参加する者の数を記載すること。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1"/>
  </si>
  <si>
    <r>
      <t>　　　６　「新人助産師数」には、主として助産師免許取得後に初めて助産師として就労する助産師のうち、新人助産師研修に参加する者の数を記載すること。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</si>
  <si>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1"/>
  </si>
  <si>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</si>
  <si>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3"/>
  </si>
  <si>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</si>
  <si>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3"/>
  </si>
  <si>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</si>
  <si>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3"/>
  </si>
  <si>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3"/>
  </si>
  <si>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3"/>
  </si>
  <si>
    <t>　　１０　「過去の新人看護職員研修の実施状況」は、平成２４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80" eb="82">
      <t>ヘイセイ</t>
    </rPh>
    <rPh sb="84" eb="86">
      <t>ネンド</t>
    </rPh>
    <rPh sb="86" eb="88">
      <t>イゼン</t>
    </rPh>
    <rPh sb="96" eb="99">
      <t>ドウテイド</t>
    </rPh>
    <rPh sb="100" eb="102">
      <t>ケンシュウ</t>
    </rPh>
    <rPh sb="103" eb="105">
      <t>ジッシ</t>
    </rPh>
    <rPh sb="109" eb="111">
      <t>バアイ</t>
    </rPh>
    <rPh sb="112" eb="114">
      <t>キサイ</t>
    </rPh>
    <phoneticPr fontId="1"/>
  </si>
  <si>
    <r>
      <t>　　　　　　　</t>
    </r>
    <r>
      <rPr>
        <sz val="9"/>
        <color indexed="10"/>
        <rFont val="ＭＳ Ｐゴシック"/>
        <family val="3"/>
        <charset val="128"/>
      </rPr>
      <t>①平成２０年度以前　　②平成２１年度　　③平成２２年度　　④平成２３年度　　</t>
    </r>
    <r>
      <rPr>
        <sz val="9"/>
        <color indexed="10"/>
        <rFont val="ＭＳ Ｐゴシック"/>
        <family val="3"/>
        <charset val="128"/>
      </rPr>
      <t>⑤平成２４年度</t>
    </r>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phoneticPr fontId="1"/>
  </si>
  <si>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</si>
  <si>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</si>
  <si>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</si>
  <si>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
  </si>
  <si>
    <t>②</t>
    <phoneticPr fontId="3"/>
  </si>
  <si>
    <t>チューターシップ</t>
    <phoneticPr fontId="3"/>
  </si>
  <si>
    <t>③</t>
    <phoneticPr fontId="3"/>
  </si>
  <si>
    <t>メンターシップ</t>
    <phoneticPr fontId="3"/>
  </si>
  <si>
    <t>④</t>
    <phoneticPr fontId="1"/>
  </si>
  <si>
    <t>⑤</t>
    <phoneticPr fontId="1"/>
  </si>
  <si>
    <t>平成24年度</t>
    <rPh sb="0" eb="2">
      <t>ヘイセイ</t>
    </rPh>
    <rPh sb="4" eb="6">
      <t>ネンド</t>
    </rPh>
    <phoneticPr fontId="1"/>
  </si>
  <si>
    <t>平成24年度事業への申請の有無</t>
    <rPh sb="0" eb="2">
      <t>ヘイセイ</t>
    </rPh>
    <rPh sb="4" eb="6">
      <t>ネンド</t>
    </rPh>
    <rPh sb="6" eb="8">
      <t>ジギョウ</t>
    </rPh>
    <rPh sb="10" eb="12">
      <t>シンセイ</t>
    </rPh>
    <rPh sb="13" eb="15">
      <t>ウム</t>
    </rPh>
    <phoneticPr fontId="1"/>
  </si>
  <si>
    <t>研修の公開・公募方法</t>
    <rPh sb="3" eb="5">
      <t>コウカイ</t>
    </rPh>
    <rPh sb="6" eb="8">
      <t>コウボ</t>
    </rPh>
    <rPh sb="8" eb="10">
      <t>ホウホウ</t>
    </rPh>
    <phoneticPr fontId="1"/>
  </si>
  <si>
    <r>
      <rPr>
        <sz val="12"/>
        <rFont val="ＭＳ 明朝"/>
        <family val="1"/>
        <charset val="128"/>
      </rPr>
      <t>用紙</t>
    </r>
    <rPh sb="0" eb="2">
      <t>ヨウシ</t>
    </rPh>
    <phoneticPr fontId="1"/>
  </si>
  <si>
    <r>
      <rPr>
        <sz val="12"/>
        <rFont val="ＭＳ 明朝"/>
        <family val="1"/>
        <charset val="128"/>
      </rPr>
      <t>表題</t>
    </r>
    <rPh sb="0" eb="2">
      <t>ヒョウダイ</t>
    </rPh>
    <phoneticPr fontId="1"/>
  </si>
  <si>
    <r>
      <rPr>
        <sz val="12"/>
        <rFont val="ＭＳ 明朝"/>
        <family val="1"/>
        <charset val="128"/>
      </rPr>
      <t>項目</t>
    </r>
    <rPh sb="0" eb="2">
      <t>コウモク</t>
    </rPh>
    <phoneticPr fontId="1"/>
  </si>
  <si>
    <r>
      <rPr>
        <sz val="12"/>
        <rFont val="ＭＳ 明朝"/>
        <family val="1"/>
        <charset val="128"/>
      </rPr>
      <t>内容</t>
    </r>
    <rPh sb="0" eb="2">
      <t>ナイヨウ</t>
    </rPh>
    <phoneticPr fontId="1"/>
  </si>
  <si>
    <r>
      <rPr>
        <sz val="12"/>
        <rFont val="HG丸ｺﾞｼｯｸM-PRO"/>
        <family val="3"/>
        <charset val="128"/>
      </rPr>
      <t>共通</t>
    </r>
    <rPh sb="0" eb="2">
      <t>キョウツウ</t>
    </rPh>
    <phoneticPr fontId="1"/>
  </si>
  <si>
    <r>
      <rPr>
        <sz val="12"/>
        <rFont val="HG丸ｺﾞｼｯｸM-PRO"/>
        <family val="3"/>
        <charset val="128"/>
      </rPr>
      <t>黄色のマーカー部分が入力箇所です。それ以外の場所には保護がかかっています。数式、書式等は変更しないでください。</t>
    </r>
    <rPh sb="0" eb="2">
      <t>キイロ</t>
    </rPh>
    <rPh sb="7" eb="9">
      <t>ブブン</t>
    </rPh>
    <rPh sb="10" eb="12">
      <t>ニュウリョク</t>
    </rPh>
    <rPh sb="12" eb="14">
      <t>カショ</t>
    </rPh>
    <rPh sb="19" eb="21">
      <t>イガイ</t>
    </rPh>
    <rPh sb="22" eb="24">
      <t>バショ</t>
    </rPh>
    <rPh sb="26" eb="28">
      <t>ホゴ</t>
    </rPh>
    <rPh sb="37" eb="39">
      <t>スウシキ</t>
    </rPh>
    <rPh sb="40" eb="42">
      <t>ショシキ</t>
    </rPh>
    <rPh sb="42" eb="43">
      <t>トウ</t>
    </rPh>
    <rPh sb="44" eb="46">
      <t>ヘンコウ</t>
    </rPh>
    <phoneticPr fontId="1"/>
  </si>
  <si>
    <r>
      <rPr>
        <sz val="12"/>
        <rFont val="ＭＳ 明朝"/>
        <family val="1"/>
        <charset val="128"/>
      </rPr>
      <t>大阪府新人看護職員研修事業補助金交付申請書</t>
    </r>
    <rPh sb="0" eb="2">
      <t>オオサカ</t>
    </rPh>
    <rPh sb="2" eb="3">
      <t>フ</t>
    </rPh>
    <rPh sb="3" eb="5">
      <t>シンジン</t>
    </rPh>
    <rPh sb="5" eb="7">
      <t>カンゴ</t>
    </rPh>
    <rPh sb="7" eb="9">
      <t>ショクイン</t>
    </rPh>
    <rPh sb="9" eb="11">
      <t>ケンシュウ</t>
    </rPh>
    <rPh sb="11" eb="13">
      <t>ジギョウ</t>
    </rPh>
    <rPh sb="13" eb="16">
      <t>ホジョキン</t>
    </rPh>
    <rPh sb="16" eb="18">
      <t>コウフ</t>
    </rPh>
    <rPh sb="18" eb="21">
      <t>シンセイショ</t>
    </rPh>
    <phoneticPr fontId="1"/>
  </si>
  <si>
    <r>
      <rPr>
        <sz val="12"/>
        <rFont val="ＭＳ 明朝"/>
        <family val="1"/>
        <charset val="128"/>
      </rPr>
      <t>入力内容はありませんので内容をご確認下さい。</t>
    </r>
    <r>
      <rPr>
        <b/>
        <sz val="12"/>
        <color indexed="10"/>
        <rFont val="HG丸ｺﾞｼｯｸM-PRO"/>
        <family val="3"/>
        <charset val="128"/>
      </rPr>
      <t>代表者印を押印して下さい。</t>
    </r>
    <rPh sb="0" eb="2">
      <t>ニュウリョク</t>
    </rPh>
    <rPh sb="2" eb="4">
      <t>ナイヨウ</t>
    </rPh>
    <rPh sb="12" eb="14">
      <t>ナイヨウ</t>
    </rPh>
    <rPh sb="16" eb="18">
      <t>カクニン</t>
    </rPh>
    <rPh sb="18" eb="19">
      <t>クダ</t>
    </rPh>
    <rPh sb="22" eb="25">
      <t>ダイヒョウシャ</t>
    </rPh>
    <rPh sb="25" eb="26">
      <t>イン</t>
    </rPh>
    <rPh sb="27" eb="29">
      <t>オウイン</t>
    </rPh>
    <rPh sb="31" eb="32">
      <t>クダ</t>
    </rPh>
    <phoneticPr fontId="1"/>
  </si>
  <si>
    <r>
      <rPr>
        <sz val="12"/>
        <rFont val="ＭＳ 明朝"/>
        <family val="1"/>
        <charset val="128"/>
      </rPr>
      <t>別紙１</t>
    </r>
    <rPh sb="0" eb="2">
      <t>ベッシ</t>
    </rPh>
    <phoneticPr fontId="1"/>
  </si>
  <si>
    <r>
      <rPr>
        <sz val="12"/>
        <rFont val="ＭＳ 明朝"/>
        <family val="1"/>
        <charset val="128"/>
      </rPr>
      <t>大阪府新人看護職員研修事業費所要額</t>
    </r>
    <rPh sb="0" eb="2">
      <t>オオサカ</t>
    </rPh>
    <rPh sb="2" eb="3">
      <t>フ</t>
    </rPh>
    <rPh sb="3" eb="5">
      <t>シンジン</t>
    </rPh>
    <rPh sb="5" eb="7">
      <t>カンゴ</t>
    </rPh>
    <rPh sb="7" eb="9">
      <t>ショクイン</t>
    </rPh>
    <rPh sb="9" eb="11">
      <t>ケンシュウ</t>
    </rPh>
    <rPh sb="11" eb="14">
      <t>ジギョウヒ</t>
    </rPh>
    <rPh sb="14" eb="16">
      <t>ショヨウ</t>
    </rPh>
    <rPh sb="16" eb="17">
      <t>ガク</t>
    </rPh>
    <phoneticPr fontId="1"/>
  </si>
  <si>
    <r>
      <rPr>
        <b/>
        <sz val="12"/>
        <color indexed="10"/>
        <rFont val="HG丸ｺﾞｼｯｸM-PRO"/>
        <family val="3"/>
        <charset val="128"/>
      </rPr>
      <t>内示額を入力して下さい。</t>
    </r>
    <rPh sb="0" eb="3">
      <t>ナイジガク</t>
    </rPh>
    <rPh sb="4" eb="6">
      <t>ニュウリョク</t>
    </rPh>
    <rPh sb="8" eb="9">
      <t>クダ</t>
    </rPh>
    <phoneticPr fontId="1"/>
  </si>
  <si>
    <r>
      <rPr>
        <sz val="12"/>
        <rFont val="ＭＳ 明朝"/>
        <family val="1"/>
        <charset val="128"/>
      </rPr>
      <t>別紙２</t>
    </r>
    <rPh sb="0" eb="2">
      <t>ベッシ</t>
    </rPh>
    <phoneticPr fontId="1"/>
  </si>
  <si>
    <r>
      <rPr>
        <sz val="12"/>
        <rFont val="ＭＳ 明朝"/>
        <family val="1"/>
        <charset val="128"/>
      </rPr>
      <t>新人看護職員研修事業計画書</t>
    </r>
    <rPh sb="0" eb="10">
      <t>シンジンカンゴショクインケンシュウジギョウ</t>
    </rPh>
    <rPh sb="10" eb="13">
      <t>ケイカクショ</t>
    </rPh>
    <phoneticPr fontId="1"/>
  </si>
  <si>
    <r>
      <rPr>
        <sz val="12"/>
        <rFont val="ＭＳ 明朝"/>
        <family val="1"/>
        <charset val="128"/>
      </rPr>
      <t>施設区分</t>
    </r>
    <rPh sb="0" eb="2">
      <t>シセツ</t>
    </rPh>
    <rPh sb="2" eb="4">
      <t>クブン</t>
    </rPh>
    <phoneticPr fontId="1"/>
  </si>
  <si>
    <r>
      <rPr>
        <sz val="12"/>
        <rFont val="ＭＳ 明朝"/>
        <family val="1"/>
        <charset val="128"/>
      </rPr>
      <t>設置主体</t>
    </r>
    <rPh sb="0" eb="2">
      <t>セッチ</t>
    </rPh>
    <rPh sb="2" eb="4">
      <t>シュタイ</t>
    </rPh>
    <phoneticPr fontId="1"/>
  </si>
  <si>
    <r>
      <rPr>
        <sz val="12"/>
        <rFont val="ＭＳ 明朝"/>
        <family val="1"/>
        <charset val="128"/>
      </rPr>
      <t>過去の新人看護職員研修の実施状況</t>
    </r>
    <rPh sb="0" eb="2">
      <t>カコ</t>
    </rPh>
    <rPh sb="3" eb="5">
      <t>シンジン</t>
    </rPh>
    <rPh sb="5" eb="7">
      <t>カンゴ</t>
    </rPh>
    <rPh sb="7" eb="9">
      <t>ショクイン</t>
    </rPh>
    <rPh sb="9" eb="11">
      <t>ケンシュウ</t>
    </rPh>
    <rPh sb="12" eb="14">
      <t>ジッシ</t>
    </rPh>
    <rPh sb="14" eb="16">
      <t>ジョウキョウ</t>
    </rPh>
    <phoneticPr fontId="1"/>
  </si>
  <si>
    <r>
      <rPr>
        <sz val="12"/>
        <rFont val="ＭＳ 明朝"/>
        <family val="1"/>
        <charset val="128"/>
      </rPr>
      <t>到達目標の設定の有無</t>
    </r>
    <rPh sb="0" eb="2">
      <t>トウタツ</t>
    </rPh>
    <rPh sb="2" eb="4">
      <t>モクヒョウ</t>
    </rPh>
    <rPh sb="5" eb="7">
      <t>セッテイ</t>
    </rPh>
    <rPh sb="8" eb="10">
      <t>ウム</t>
    </rPh>
    <phoneticPr fontId="1"/>
  </si>
  <si>
    <r>
      <rPr>
        <sz val="12"/>
        <rFont val="ＭＳ 明朝"/>
        <family val="1"/>
        <charset val="128"/>
      </rPr>
      <t>研修プログラムの有無</t>
    </r>
    <rPh sb="0" eb="2">
      <t>ケンシュウ</t>
    </rPh>
    <rPh sb="8" eb="10">
      <t>ウム</t>
    </rPh>
    <phoneticPr fontId="1"/>
  </si>
  <si>
    <r>
      <rPr>
        <sz val="12"/>
        <rFont val="ＭＳ 明朝"/>
        <family val="1"/>
        <charset val="128"/>
      </rPr>
      <t>研修の公開・公募方法</t>
    </r>
    <rPh sb="0" eb="2">
      <t>ケンシュウ</t>
    </rPh>
    <rPh sb="3" eb="5">
      <t>コウカイ</t>
    </rPh>
    <rPh sb="6" eb="8">
      <t>コウボ</t>
    </rPh>
    <rPh sb="8" eb="10">
      <t>ホウホウ</t>
    </rPh>
    <phoneticPr fontId="1"/>
  </si>
  <si>
    <r>
      <rPr>
        <sz val="12"/>
        <rFont val="ＭＳ 明朝"/>
        <family val="1"/>
        <charset val="128"/>
      </rPr>
      <t>医療法上の許可病床総数</t>
    </r>
    <rPh sb="0" eb="3">
      <t>イリョウホウ</t>
    </rPh>
    <rPh sb="3" eb="4">
      <t>ジョウ</t>
    </rPh>
    <rPh sb="5" eb="7">
      <t>キョカ</t>
    </rPh>
    <rPh sb="7" eb="9">
      <t>ビョウショウ</t>
    </rPh>
    <rPh sb="9" eb="11">
      <t>ソウスウ</t>
    </rPh>
    <phoneticPr fontId="1"/>
  </si>
  <si>
    <r>
      <rPr>
        <sz val="12"/>
        <rFont val="ＭＳ 明朝"/>
        <family val="1"/>
        <charset val="128"/>
      </rPr>
      <t>看護職員数</t>
    </r>
    <rPh sb="0" eb="2">
      <t>カンゴ</t>
    </rPh>
    <rPh sb="2" eb="4">
      <t>ショクイン</t>
    </rPh>
    <rPh sb="4" eb="5">
      <t>スウ</t>
    </rPh>
    <phoneticPr fontId="1"/>
  </si>
  <si>
    <r>
      <rPr>
        <sz val="12"/>
        <rFont val="ＭＳ 明朝"/>
        <family val="1"/>
        <charset val="128"/>
      </rPr>
      <t>新人看護職員数</t>
    </r>
    <rPh sb="0" eb="2">
      <t>シンジン</t>
    </rPh>
    <rPh sb="2" eb="4">
      <t>カンゴ</t>
    </rPh>
    <rPh sb="4" eb="6">
      <t>ショクイン</t>
    </rPh>
    <rPh sb="6" eb="7">
      <t>スウ</t>
    </rPh>
    <phoneticPr fontId="1"/>
  </si>
  <si>
    <r>
      <rPr>
        <sz val="12"/>
        <rFont val="ＭＳ 明朝"/>
        <family val="1"/>
        <charset val="128"/>
      </rPr>
      <t>新人助産師数</t>
    </r>
    <rPh sb="0" eb="2">
      <t>シンジン</t>
    </rPh>
    <rPh sb="2" eb="5">
      <t>ジョサンシ</t>
    </rPh>
    <rPh sb="5" eb="6">
      <t>スウ</t>
    </rPh>
    <phoneticPr fontId="1"/>
  </si>
  <si>
    <r>
      <rPr>
        <sz val="12"/>
        <rFont val="ＭＳ 明朝"/>
        <family val="1"/>
        <charset val="128"/>
      </rPr>
      <t>受入予定人数</t>
    </r>
    <rPh sb="0" eb="2">
      <t>ウケイレ</t>
    </rPh>
    <rPh sb="2" eb="4">
      <t>ヨテイ</t>
    </rPh>
    <rPh sb="4" eb="6">
      <t>ニンズウ</t>
    </rPh>
    <phoneticPr fontId="1"/>
  </si>
  <si>
    <r>
      <rPr>
        <sz val="12"/>
        <rFont val="ＭＳ 明朝"/>
        <family val="1"/>
        <charset val="128"/>
      </rPr>
      <t>実施月数</t>
    </r>
    <rPh sb="0" eb="2">
      <t>ジッシ</t>
    </rPh>
    <rPh sb="2" eb="4">
      <t>ツキスウ</t>
    </rPh>
    <phoneticPr fontId="1"/>
  </si>
  <si>
    <r>
      <rPr>
        <sz val="12"/>
        <rFont val="ＭＳ 明朝"/>
        <family val="1"/>
        <charset val="128"/>
      </rPr>
      <t>実施日数</t>
    </r>
    <rPh sb="0" eb="2">
      <t>ジッシ</t>
    </rPh>
    <rPh sb="2" eb="4">
      <t>ニッスウ</t>
    </rPh>
    <phoneticPr fontId="1"/>
  </si>
  <si>
    <r>
      <rPr>
        <sz val="12"/>
        <rFont val="ＭＳ 明朝"/>
        <family val="1"/>
        <charset val="128"/>
      </rPr>
      <t>他施設からの受入を行う予定の日数を入力して下さい。</t>
    </r>
    <rPh sb="0" eb="1">
      <t>タ</t>
    </rPh>
    <rPh sb="1" eb="3">
      <t>シセツ</t>
    </rPh>
    <rPh sb="6" eb="8">
      <t>ウケイレ</t>
    </rPh>
    <rPh sb="9" eb="10">
      <t>オコナ</t>
    </rPh>
    <rPh sb="11" eb="13">
      <t>ヨテイ</t>
    </rPh>
    <rPh sb="14" eb="16">
      <t>ニッスウ</t>
    </rPh>
    <rPh sb="17" eb="19">
      <t>ニュウリョク</t>
    </rPh>
    <rPh sb="21" eb="22">
      <t>クダ</t>
    </rPh>
    <phoneticPr fontId="1"/>
  </si>
  <si>
    <r>
      <rPr>
        <sz val="12"/>
        <rFont val="ＭＳ 明朝"/>
        <family val="1"/>
        <charset val="128"/>
      </rPr>
      <t>別紙３</t>
    </r>
    <rPh sb="0" eb="2">
      <t>ベッシ</t>
    </rPh>
    <phoneticPr fontId="1"/>
  </si>
  <si>
    <r>
      <rPr>
        <sz val="12"/>
        <rFont val="ＭＳ 明朝"/>
        <family val="1"/>
        <charset val="128"/>
      </rPr>
      <t>研修計画書</t>
    </r>
    <rPh sb="0" eb="2">
      <t>ケンシュウ</t>
    </rPh>
    <rPh sb="2" eb="4">
      <t>ケイカク</t>
    </rPh>
    <rPh sb="4" eb="5">
      <t>ショ</t>
    </rPh>
    <phoneticPr fontId="1"/>
  </si>
  <si>
    <r>
      <rPr>
        <sz val="12"/>
        <rFont val="ＭＳ 明朝"/>
        <family val="1"/>
        <charset val="128"/>
      </rPr>
      <t>研修実施日</t>
    </r>
    <rPh sb="0" eb="2">
      <t>ケンシュウ</t>
    </rPh>
    <rPh sb="2" eb="5">
      <t>ジッシビ</t>
    </rPh>
    <phoneticPr fontId="1"/>
  </si>
  <si>
    <r>
      <rPr>
        <sz val="12"/>
        <rFont val="ＭＳ 明朝"/>
        <family val="1"/>
        <charset val="128"/>
      </rPr>
      <t>研修予定日を入力して下さい。</t>
    </r>
    <rPh sb="0" eb="2">
      <t>ケンシュウ</t>
    </rPh>
    <rPh sb="2" eb="5">
      <t>ヨテイビ</t>
    </rPh>
    <rPh sb="6" eb="8">
      <t>ニュウリョク</t>
    </rPh>
    <rPh sb="10" eb="11">
      <t>クダ</t>
    </rPh>
    <phoneticPr fontId="1"/>
  </si>
  <si>
    <r>
      <rPr>
        <sz val="12"/>
        <rFont val="ＭＳ 明朝"/>
        <family val="1"/>
        <charset val="128"/>
      </rPr>
      <t>実施時間数</t>
    </r>
    <rPh sb="0" eb="2">
      <t>ジッシ</t>
    </rPh>
    <rPh sb="2" eb="5">
      <t>ジカンスウ</t>
    </rPh>
    <phoneticPr fontId="1"/>
  </si>
  <si>
    <r>
      <rPr>
        <sz val="12"/>
        <rFont val="ＭＳ 明朝"/>
        <family val="1"/>
        <charset val="128"/>
      </rPr>
      <t>研修時間数を入力して下さい。</t>
    </r>
    <rPh sb="0" eb="2">
      <t>ケンシュウ</t>
    </rPh>
    <rPh sb="2" eb="5">
      <t>ジカンスウ</t>
    </rPh>
    <rPh sb="6" eb="8">
      <t>ニュウリョク</t>
    </rPh>
    <rPh sb="10" eb="11">
      <t>クダ</t>
    </rPh>
    <phoneticPr fontId="1"/>
  </si>
  <si>
    <r>
      <rPr>
        <sz val="12"/>
        <rFont val="ＭＳ 明朝"/>
        <family val="1"/>
        <charset val="128"/>
      </rPr>
      <t>主なテーマを入力して下さい。</t>
    </r>
    <rPh sb="0" eb="1">
      <t>オモ</t>
    </rPh>
    <rPh sb="6" eb="8">
      <t>ニュウリョク</t>
    </rPh>
    <rPh sb="10" eb="11">
      <t>クダ</t>
    </rPh>
    <phoneticPr fontId="1"/>
  </si>
  <si>
    <r>
      <rPr>
        <sz val="12"/>
        <rFont val="ＭＳ 明朝"/>
        <family val="1"/>
        <charset val="128"/>
      </rPr>
      <t>自施設参加者数</t>
    </r>
    <rPh sb="0" eb="1">
      <t>ジ</t>
    </rPh>
    <rPh sb="1" eb="3">
      <t>シセツ</t>
    </rPh>
    <rPh sb="3" eb="6">
      <t>サンカシャ</t>
    </rPh>
    <rPh sb="6" eb="7">
      <t>スウ</t>
    </rPh>
    <phoneticPr fontId="1"/>
  </si>
  <si>
    <r>
      <rPr>
        <sz val="12"/>
        <rFont val="ＭＳ 明朝"/>
        <family val="1"/>
        <charset val="128"/>
      </rPr>
      <t>参加予定数を入力して下さい。</t>
    </r>
    <rPh sb="0" eb="2">
      <t>サンカ</t>
    </rPh>
    <rPh sb="2" eb="5">
      <t>ヨテイスウ</t>
    </rPh>
    <rPh sb="6" eb="8">
      <t>ニュウリョク</t>
    </rPh>
    <rPh sb="10" eb="11">
      <t>クダ</t>
    </rPh>
    <phoneticPr fontId="1"/>
  </si>
  <si>
    <r>
      <rPr>
        <sz val="12"/>
        <rFont val="ＭＳ 明朝"/>
        <family val="1"/>
        <charset val="128"/>
      </rPr>
      <t>受入予定人数（医療機関受入）</t>
    </r>
    <rPh sb="0" eb="2">
      <t>ウケイレ</t>
    </rPh>
    <rPh sb="2" eb="4">
      <t>ヨテイ</t>
    </rPh>
    <rPh sb="4" eb="6">
      <t>ニンズウ</t>
    </rPh>
    <rPh sb="7" eb="9">
      <t>イリョウ</t>
    </rPh>
    <rPh sb="9" eb="11">
      <t>キカン</t>
    </rPh>
    <rPh sb="11" eb="13">
      <t>ウケイレ</t>
    </rPh>
    <phoneticPr fontId="1"/>
  </si>
  <si>
    <r>
      <rPr>
        <sz val="12"/>
        <rFont val="ＭＳ 明朝"/>
        <family val="1"/>
        <charset val="128"/>
      </rPr>
      <t>医療機関受入予定人数を入力して下さい。</t>
    </r>
    <rPh sb="0" eb="2">
      <t>イリョウ</t>
    </rPh>
    <rPh sb="2" eb="4">
      <t>キカン</t>
    </rPh>
    <rPh sb="4" eb="6">
      <t>ウケイレ</t>
    </rPh>
    <rPh sb="6" eb="8">
      <t>ヨテイ</t>
    </rPh>
    <rPh sb="8" eb="10">
      <t>ニンズウ</t>
    </rPh>
    <rPh sb="11" eb="13">
      <t>ニュウリョク</t>
    </rPh>
    <rPh sb="15" eb="16">
      <t>クダ</t>
    </rPh>
    <phoneticPr fontId="1"/>
  </si>
  <si>
    <r>
      <rPr>
        <sz val="12"/>
        <rFont val="ＭＳ 明朝"/>
        <family val="1"/>
        <charset val="128"/>
      </rPr>
      <t>実施時間数（医療機関受入）</t>
    </r>
    <rPh sb="0" eb="2">
      <t>ジッシ</t>
    </rPh>
    <rPh sb="2" eb="5">
      <t>ジカンスウ</t>
    </rPh>
    <rPh sb="6" eb="8">
      <t>イリョウ</t>
    </rPh>
    <rPh sb="8" eb="10">
      <t>キカン</t>
    </rPh>
    <rPh sb="10" eb="12">
      <t>ウケイレ</t>
    </rPh>
    <phoneticPr fontId="1"/>
  </si>
  <si>
    <r>
      <rPr>
        <sz val="12"/>
        <rFont val="ＭＳ 明朝"/>
        <family val="1"/>
        <charset val="128"/>
      </rPr>
      <t>医療機関受入時間数を入力して下さい。</t>
    </r>
    <rPh sb="0" eb="2">
      <t>イリョウ</t>
    </rPh>
    <rPh sb="2" eb="4">
      <t>キカン</t>
    </rPh>
    <rPh sb="4" eb="6">
      <t>ウケイレ</t>
    </rPh>
    <rPh sb="6" eb="9">
      <t>ジカンスウ</t>
    </rPh>
    <rPh sb="10" eb="12">
      <t>ニュウリョク</t>
    </rPh>
    <rPh sb="14" eb="15">
      <t>クダ</t>
    </rPh>
    <phoneticPr fontId="1"/>
  </si>
  <si>
    <r>
      <rPr>
        <sz val="12"/>
        <rFont val="ＭＳ 明朝"/>
        <family val="1"/>
        <charset val="128"/>
      </rPr>
      <t>別紙４</t>
    </r>
    <rPh sb="0" eb="2">
      <t>ベッシ</t>
    </rPh>
    <phoneticPr fontId="1"/>
  </si>
  <si>
    <r>
      <rPr>
        <sz val="12"/>
        <rFont val="ＭＳ 明朝"/>
        <family val="1"/>
        <charset val="128"/>
      </rPr>
      <t>新人看護職員名簿</t>
    </r>
    <rPh sb="0" eb="2">
      <t>シンジン</t>
    </rPh>
    <rPh sb="2" eb="4">
      <t>カンゴ</t>
    </rPh>
    <rPh sb="4" eb="6">
      <t>ショクイン</t>
    </rPh>
    <rPh sb="6" eb="8">
      <t>メイボ</t>
    </rPh>
    <phoneticPr fontId="1"/>
  </si>
  <si>
    <r>
      <rPr>
        <sz val="12"/>
        <rFont val="ＭＳ 明朝"/>
        <family val="1"/>
        <charset val="128"/>
      </rPr>
      <t>氏名、性別、年齢、登録番号、登録年月日を入力して下さい。</t>
    </r>
    <rPh sb="0" eb="2">
      <t>シメイ</t>
    </rPh>
    <rPh sb="3" eb="5">
      <t>セイベツ</t>
    </rPh>
    <rPh sb="6" eb="8">
      <t>ネンレイ</t>
    </rPh>
    <rPh sb="9" eb="11">
      <t>トウロク</t>
    </rPh>
    <rPh sb="11" eb="13">
      <t>バンゴウ</t>
    </rPh>
    <rPh sb="14" eb="16">
      <t>トウロク</t>
    </rPh>
    <rPh sb="16" eb="19">
      <t>ネンガッピ</t>
    </rPh>
    <rPh sb="20" eb="22">
      <t>ニュウリョク</t>
    </rPh>
    <rPh sb="24" eb="25">
      <t>クダ</t>
    </rPh>
    <phoneticPr fontId="1"/>
  </si>
  <si>
    <r>
      <rPr>
        <sz val="12"/>
        <rFont val="ＭＳ 明朝"/>
        <family val="1"/>
        <charset val="128"/>
      </rPr>
      <t>助産師</t>
    </r>
    <rPh sb="0" eb="3">
      <t>ジョサンシ</t>
    </rPh>
    <phoneticPr fontId="1"/>
  </si>
  <si>
    <r>
      <rPr>
        <sz val="12"/>
        <rFont val="ＭＳ 明朝"/>
        <family val="1"/>
        <charset val="128"/>
      </rPr>
      <t>別紙５</t>
    </r>
    <rPh sb="0" eb="2">
      <t>ベッシ</t>
    </rPh>
    <phoneticPr fontId="1"/>
  </si>
  <si>
    <r>
      <rPr>
        <sz val="12"/>
        <rFont val="ＭＳ 明朝"/>
        <family val="1"/>
        <charset val="128"/>
      </rPr>
      <t>医療機関受入研修名簿</t>
    </r>
    <rPh sb="0" eb="2">
      <t>イリョウ</t>
    </rPh>
    <rPh sb="2" eb="4">
      <t>キカン</t>
    </rPh>
    <rPh sb="4" eb="6">
      <t>ウケイレ</t>
    </rPh>
    <rPh sb="6" eb="8">
      <t>ケンシュウ</t>
    </rPh>
    <rPh sb="8" eb="10">
      <t>メイボ</t>
    </rPh>
    <phoneticPr fontId="1"/>
  </si>
  <si>
    <r>
      <rPr>
        <sz val="12"/>
        <rFont val="ＭＳ 明朝"/>
        <family val="1"/>
        <charset val="128"/>
      </rPr>
      <t>受入者の氏名、性別、年齢、登録番号、登録年月日、勤務先を入力して下さい。</t>
    </r>
    <rPh sb="0" eb="2">
      <t>ウケイレ</t>
    </rPh>
    <rPh sb="2" eb="3">
      <t>シャ</t>
    </rPh>
    <rPh sb="4" eb="6">
      <t>シメイ</t>
    </rPh>
    <rPh sb="7" eb="9">
      <t>セイベツ</t>
    </rPh>
    <rPh sb="10" eb="12">
      <t>ネンレイ</t>
    </rPh>
    <rPh sb="13" eb="15">
      <t>トウロク</t>
    </rPh>
    <rPh sb="15" eb="17">
      <t>バンゴウ</t>
    </rPh>
    <rPh sb="18" eb="20">
      <t>トウロク</t>
    </rPh>
    <rPh sb="20" eb="23">
      <t>ネンガッピ</t>
    </rPh>
    <rPh sb="24" eb="27">
      <t>キンムサキ</t>
    </rPh>
    <rPh sb="28" eb="30">
      <t>ニュウリョク</t>
    </rPh>
    <rPh sb="32" eb="33">
      <t>クダ</t>
    </rPh>
    <phoneticPr fontId="1"/>
  </si>
  <si>
    <r>
      <rPr>
        <sz val="12"/>
        <rFont val="ＭＳ 明朝"/>
        <family val="1"/>
        <charset val="128"/>
      </rPr>
      <t>受入研修時間数</t>
    </r>
    <rPh sb="0" eb="2">
      <t>ウケイレ</t>
    </rPh>
    <rPh sb="2" eb="4">
      <t>ケンシュウ</t>
    </rPh>
    <rPh sb="4" eb="7">
      <t>ジカンスウ</t>
    </rPh>
    <phoneticPr fontId="1"/>
  </si>
  <si>
    <r>
      <rPr>
        <sz val="12"/>
        <rFont val="ＭＳ 明朝"/>
        <family val="1"/>
        <charset val="128"/>
      </rPr>
      <t>別紙６</t>
    </r>
    <rPh sb="0" eb="2">
      <t>ベッシ</t>
    </rPh>
    <phoneticPr fontId="1"/>
  </si>
  <si>
    <r>
      <rPr>
        <sz val="12"/>
        <rFont val="ＭＳ 明朝"/>
        <family val="1"/>
        <charset val="128"/>
      </rPr>
      <t>積算内訳</t>
    </r>
    <rPh sb="0" eb="2">
      <t>セキサン</t>
    </rPh>
    <rPh sb="2" eb="4">
      <t>ウチワケ</t>
    </rPh>
    <phoneticPr fontId="1"/>
  </si>
  <si>
    <r>
      <rPr>
        <sz val="12"/>
        <rFont val="ＭＳ 明朝"/>
        <family val="1"/>
        <charset val="128"/>
      </rPr>
      <t>内容と金額を入力して下さい。</t>
    </r>
    <rPh sb="0" eb="2">
      <t>ナイヨウ</t>
    </rPh>
    <rPh sb="3" eb="5">
      <t>キンガク</t>
    </rPh>
    <rPh sb="6" eb="8">
      <t>ニュウリョク</t>
    </rPh>
    <rPh sb="10" eb="11">
      <t>クダ</t>
    </rPh>
    <phoneticPr fontId="1"/>
  </si>
  <si>
    <r>
      <rPr>
        <sz val="12"/>
        <rFont val="ＭＳ 明朝"/>
        <family val="1"/>
        <charset val="128"/>
      </rPr>
      <t>については、補助対象経費に算入することはできません。</t>
    </r>
    <rPh sb="6" eb="8">
      <t>ホジョ</t>
    </rPh>
    <rPh sb="8" eb="10">
      <t>タイショウ</t>
    </rPh>
    <rPh sb="10" eb="12">
      <t>ケイヒ</t>
    </rPh>
    <rPh sb="13" eb="15">
      <t>サンニュウ</t>
    </rPh>
    <phoneticPr fontId="1"/>
  </si>
  <si>
    <r>
      <rPr>
        <sz val="12"/>
        <rFont val="ＭＳ 明朝"/>
        <family val="1"/>
        <charset val="128"/>
      </rPr>
      <t>別紙７</t>
    </r>
    <rPh sb="0" eb="2">
      <t>ベッシ</t>
    </rPh>
    <phoneticPr fontId="1"/>
  </si>
  <si>
    <r>
      <rPr>
        <sz val="12"/>
        <rFont val="ＭＳ 明朝"/>
        <family val="1"/>
        <charset val="128"/>
      </rPr>
      <t>研修責任者人件費明細書</t>
    </r>
    <rPh sb="0" eb="2">
      <t>ケンシュウ</t>
    </rPh>
    <rPh sb="2" eb="5">
      <t>セキニンシャ</t>
    </rPh>
    <rPh sb="5" eb="8">
      <t>ジンケンヒ</t>
    </rPh>
    <rPh sb="8" eb="11">
      <t>メイサイショ</t>
    </rPh>
    <phoneticPr fontId="1"/>
  </si>
  <si>
    <r>
      <rPr>
        <sz val="12"/>
        <rFont val="ＭＳ 明朝"/>
        <family val="1"/>
        <charset val="128"/>
      </rPr>
      <t>役職</t>
    </r>
    <rPh sb="0" eb="2">
      <t>ヤクショク</t>
    </rPh>
    <phoneticPr fontId="1"/>
  </si>
  <si>
    <r>
      <rPr>
        <sz val="12"/>
        <rFont val="ＭＳ 明朝"/>
        <family val="1"/>
        <charset val="128"/>
      </rPr>
      <t>看護部長、副看護部長、看護師長などの役職を入力して下さい。</t>
    </r>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rPh sb="25" eb="26">
      <t>クダ</t>
    </rPh>
    <phoneticPr fontId="1"/>
  </si>
  <si>
    <r>
      <rPr>
        <sz val="12"/>
        <rFont val="ＭＳ 明朝"/>
        <family val="1"/>
        <charset val="128"/>
      </rPr>
      <t>別紙８</t>
    </r>
    <rPh sb="0" eb="2">
      <t>ベッシ</t>
    </rPh>
    <phoneticPr fontId="1"/>
  </si>
  <si>
    <r>
      <rPr>
        <sz val="12"/>
        <rFont val="ＭＳ 明朝"/>
        <family val="1"/>
        <charset val="128"/>
      </rPr>
      <t>教育担当者人件費明細書</t>
    </r>
    <rPh sb="0" eb="2">
      <t>キョウイク</t>
    </rPh>
    <rPh sb="2" eb="5">
      <t>タントウシャ</t>
    </rPh>
    <rPh sb="5" eb="8">
      <t>ジンケンヒ</t>
    </rPh>
    <rPh sb="8" eb="11">
      <t>メイサイショ</t>
    </rPh>
    <phoneticPr fontId="1"/>
  </si>
  <si>
    <r>
      <rPr>
        <sz val="12"/>
        <rFont val="ＭＳ 明朝"/>
        <family val="1"/>
        <charset val="128"/>
      </rPr>
      <t>氏名</t>
    </r>
    <rPh sb="0" eb="2">
      <t>シメイ</t>
    </rPh>
    <phoneticPr fontId="1"/>
  </si>
  <si>
    <r>
      <rPr>
        <sz val="12"/>
        <rFont val="ＭＳ 明朝"/>
        <family val="1"/>
        <charset val="128"/>
      </rPr>
      <t>氏名を入力して下さい。</t>
    </r>
    <rPh sb="0" eb="2">
      <t>シメイ</t>
    </rPh>
    <rPh sb="3" eb="5">
      <t>ニュウリョク</t>
    </rPh>
    <rPh sb="7" eb="8">
      <t>クダ</t>
    </rPh>
    <phoneticPr fontId="1"/>
  </si>
  <si>
    <r>
      <rPr>
        <sz val="12"/>
        <rFont val="ＭＳ 明朝"/>
        <family val="1"/>
        <charset val="128"/>
      </rPr>
      <t>別紙９</t>
    </r>
    <rPh sb="0" eb="2">
      <t>ベッシ</t>
    </rPh>
    <phoneticPr fontId="1"/>
  </si>
  <si>
    <r>
      <rPr>
        <sz val="12"/>
        <rFont val="ＭＳ 明朝"/>
        <family val="1"/>
        <charset val="128"/>
      </rPr>
      <t>教育担当者（医療機関受入研修）人件費明細書</t>
    </r>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1"/>
  </si>
  <si>
    <r>
      <rPr>
        <sz val="12"/>
        <rFont val="ＭＳ 明朝"/>
        <family val="1"/>
        <charset val="128"/>
      </rPr>
      <t>専任か兼任を入力して下さい。</t>
    </r>
    <rPh sb="0" eb="2">
      <t>センニン</t>
    </rPh>
    <rPh sb="3" eb="5">
      <t>ケンニン</t>
    </rPh>
    <rPh sb="6" eb="8">
      <t>ニュウリョク</t>
    </rPh>
    <rPh sb="10" eb="11">
      <t>クダ</t>
    </rPh>
    <phoneticPr fontId="1"/>
  </si>
  <si>
    <r>
      <rPr>
        <sz val="12"/>
        <rFont val="ＭＳ 明朝"/>
        <family val="1"/>
        <charset val="128"/>
      </rPr>
      <t>時間単価</t>
    </r>
    <rPh sb="0" eb="2">
      <t>ジカン</t>
    </rPh>
    <rPh sb="2" eb="4">
      <t>タンカ</t>
    </rPh>
    <phoneticPr fontId="1"/>
  </si>
  <si>
    <r>
      <rPr>
        <sz val="12"/>
        <rFont val="ＭＳ 明朝"/>
        <family val="1"/>
        <charset val="128"/>
      </rPr>
      <t>年間給与等から時間単価を求めて入力して下さい。</t>
    </r>
    <rPh sb="0" eb="2">
      <t>ネンカン</t>
    </rPh>
    <rPh sb="2" eb="4">
      <t>キュウヨ</t>
    </rPh>
    <rPh sb="4" eb="5">
      <t>トウ</t>
    </rPh>
    <rPh sb="7" eb="9">
      <t>ジカン</t>
    </rPh>
    <rPh sb="9" eb="11">
      <t>タンカ</t>
    </rPh>
    <rPh sb="12" eb="13">
      <t>モト</t>
    </rPh>
    <rPh sb="15" eb="17">
      <t>ニュウリョク</t>
    </rPh>
    <rPh sb="19" eb="20">
      <t>クダ</t>
    </rPh>
    <phoneticPr fontId="1"/>
  </si>
  <si>
    <r>
      <rPr>
        <sz val="12"/>
        <rFont val="ＭＳ 明朝"/>
        <family val="1"/>
        <charset val="128"/>
      </rPr>
      <t>従事時間</t>
    </r>
    <rPh sb="0" eb="2">
      <t>ジュウジ</t>
    </rPh>
    <rPh sb="2" eb="4">
      <t>ジカン</t>
    </rPh>
    <phoneticPr fontId="1"/>
  </si>
  <si>
    <r>
      <rPr>
        <sz val="12"/>
        <rFont val="ＭＳ 明朝"/>
        <family val="1"/>
        <charset val="128"/>
      </rPr>
      <t>新人看護職員研修に従事する年間の時間数を入力して下さい。</t>
    </r>
    <rPh sb="0" eb="2">
      <t>シンジン</t>
    </rPh>
    <rPh sb="2" eb="4">
      <t>カンゴ</t>
    </rPh>
    <rPh sb="4" eb="6">
      <t>ショクイン</t>
    </rPh>
    <rPh sb="6" eb="8">
      <t>ケンシュウ</t>
    </rPh>
    <rPh sb="9" eb="11">
      <t>ジュウジ</t>
    </rPh>
    <rPh sb="13" eb="15">
      <t>ネンカン</t>
    </rPh>
    <rPh sb="16" eb="19">
      <t>ジカンスウ</t>
    </rPh>
    <rPh sb="20" eb="22">
      <t>ニュウリョク</t>
    </rPh>
    <rPh sb="24" eb="25">
      <t>クダ</t>
    </rPh>
    <phoneticPr fontId="1"/>
  </si>
  <si>
    <r>
      <rPr>
        <sz val="12"/>
        <rFont val="ＭＳ 明朝"/>
        <family val="1"/>
        <charset val="128"/>
      </rPr>
      <t>別紙１０</t>
    </r>
    <rPh sb="0" eb="2">
      <t>ベッシ</t>
    </rPh>
    <phoneticPr fontId="1"/>
  </si>
  <si>
    <r>
      <rPr>
        <sz val="12"/>
        <rFont val="ＭＳ 明朝"/>
        <family val="1"/>
        <charset val="128"/>
      </rPr>
      <t>寄付金その他収入</t>
    </r>
    <rPh sb="0" eb="3">
      <t>キフキン</t>
    </rPh>
    <rPh sb="5" eb="6">
      <t>タ</t>
    </rPh>
    <rPh sb="6" eb="8">
      <t>シュウニュウ</t>
    </rPh>
    <phoneticPr fontId="1"/>
  </si>
  <si>
    <r>
      <rPr>
        <sz val="12"/>
        <rFont val="ＭＳ 明朝"/>
        <family val="1"/>
        <charset val="128"/>
      </rPr>
      <t>収入があれば入力して下さい。</t>
    </r>
    <rPh sb="0" eb="2">
      <t>シュウニュウ</t>
    </rPh>
    <rPh sb="6" eb="8">
      <t>ニュウリョク</t>
    </rPh>
    <rPh sb="10" eb="11">
      <t>クダ</t>
    </rPh>
    <phoneticPr fontId="1"/>
  </si>
  <si>
    <r>
      <rPr>
        <sz val="12"/>
        <rFont val="ＭＳ 明朝"/>
        <family val="1"/>
        <charset val="128"/>
      </rPr>
      <t>補助対象外経費</t>
    </r>
    <rPh sb="0" eb="2">
      <t>ホジョ</t>
    </rPh>
    <rPh sb="2" eb="5">
      <t>タイショウガイ</t>
    </rPh>
    <rPh sb="5" eb="7">
      <t>ケイヒ</t>
    </rPh>
    <phoneticPr fontId="1"/>
  </si>
  <si>
    <r>
      <rPr>
        <sz val="12"/>
        <rFont val="ＭＳ 明朝"/>
        <family val="1"/>
        <charset val="128"/>
      </rPr>
      <t>その他</t>
    </r>
    <rPh sb="2" eb="3">
      <t>タ</t>
    </rPh>
    <phoneticPr fontId="1"/>
  </si>
  <si>
    <r>
      <rPr>
        <sz val="12"/>
        <rFont val="ＭＳ 明朝"/>
        <family val="1"/>
        <charset val="128"/>
      </rPr>
      <t>基本情報</t>
    </r>
    <rPh sb="0" eb="2">
      <t>キホン</t>
    </rPh>
    <rPh sb="2" eb="4">
      <t>ジョウホウ</t>
    </rPh>
    <phoneticPr fontId="1"/>
  </si>
  <si>
    <r>
      <rPr>
        <sz val="12"/>
        <rFont val="ＭＳ 明朝"/>
        <family val="1"/>
        <charset val="128"/>
      </rPr>
      <t>口座振替依頼書</t>
    </r>
    <rPh sb="0" eb="2">
      <t>コウザ</t>
    </rPh>
    <rPh sb="2" eb="4">
      <t>フリカエ</t>
    </rPh>
    <rPh sb="4" eb="7">
      <t>イライショ</t>
    </rPh>
    <phoneticPr fontId="1"/>
  </si>
  <si>
    <r>
      <rPr>
        <sz val="12"/>
        <rFont val="ＭＳ 明朝"/>
        <family val="1"/>
        <charset val="128"/>
      </rPr>
      <t>別添１</t>
    </r>
    <rPh sb="0" eb="2">
      <t>ベッテン</t>
    </rPh>
    <phoneticPr fontId="1"/>
  </si>
  <si>
    <r>
      <rPr>
        <sz val="12"/>
        <rFont val="ＭＳ 明朝"/>
        <family val="1"/>
        <charset val="128"/>
      </rPr>
      <t>新人看護職員を支える体制</t>
    </r>
    <rPh sb="0" eb="2">
      <t>シンジン</t>
    </rPh>
    <rPh sb="2" eb="4">
      <t>カンゴ</t>
    </rPh>
    <rPh sb="4" eb="6">
      <t>ショクイン</t>
    </rPh>
    <rPh sb="7" eb="8">
      <t>ササ</t>
    </rPh>
    <rPh sb="10" eb="12">
      <t>タイセイ</t>
    </rPh>
    <phoneticPr fontId="1"/>
  </si>
  <si>
    <r>
      <rPr>
        <sz val="12"/>
        <rFont val="ＭＳ 明朝"/>
        <family val="1"/>
        <charset val="128"/>
      </rPr>
      <t>支出説明</t>
    </r>
    <rPh sb="0" eb="2">
      <t>シシュツ</t>
    </rPh>
    <rPh sb="2" eb="4">
      <t>セツメイ</t>
    </rPh>
    <phoneticPr fontId="1"/>
  </si>
  <si>
    <r>
      <rPr>
        <sz val="12"/>
        <rFont val="ＭＳ 明朝"/>
        <family val="1"/>
        <charset val="128"/>
      </rPr>
      <t>対象経費、対象外経費を例示しておりますので、この内容に応じて、</t>
    </r>
    <rPh sb="0" eb="2">
      <t>タイショウ</t>
    </rPh>
    <rPh sb="2" eb="4">
      <t>ケイヒ</t>
    </rPh>
    <rPh sb="5" eb="8">
      <t>タイショウガイ</t>
    </rPh>
    <rPh sb="8" eb="10">
      <t>ケイヒ</t>
    </rPh>
    <rPh sb="11" eb="13">
      <t>レイジ</t>
    </rPh>
    <rPh sb="24" eb="26">
      <t>ナイヨウ</t>
    </rPh>
    <phoneticPr fontId="1"/>
  </si>
  <si>
    <r>
      <rPr>
        <sz val="12"/>
        <rFont val="ＭＳ 明朝"/>
        <family val="1"/>
        <charset val="128"/>
      </rPr>
      <t>新人看護職員研修、医療機関受入研修事業に関するＱ＆Ａを掲載して</t>
    </r>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1"/>
  </si>
  <si>
    <r>
      <rPr>
        <sz val="12"/>
        <rFont val="ＭＳ 明朝"/>
        <family val="1"/>
        <charset val="128"/>
      </rPr>
      <t>おりますので、ご確認下さい。</t>
    </r>
    <rPh sb="8" eb="10">
      <t>カクニン</t>
    </rPh>
    <rPh sb="10" eb="11">
      <t>クダ</t>
    </rPh>
    <phoneticPr fontId="1"/>
  </si>
  <si>
    <r>
      <rPr>
        <b/>
        <sz val="14"/>
        <color indexed="10"/>
        <rFont val="HG丸ｺﾞｼｯｸM-PRO"/>
        <family val="3"/>
        <charset val="128"/>
      </rPr>
      <t>【紙媒体の提出】</t>
    </r>
    <rPh sb="1" eb="2">
      <t>カミ</t>
    </rPh>
    <rPh sb="2" eb="4">
      <t>バイタイ</t>
    </rPh>
    <rPh sb="5" eb="7">
      <t>テイシュツ</t>
    </rPh>
    <phoneticPr fontId="1"/>
  </si>
  <si>
    <r>
      <rPr>
        <b/>
        <sz val="14"/>
        <color indexed="10"/>
        <rFont val="HG丸ｺﾞｼｯｸM-PRO"/>
        <family val="3"/>
        <charset val="128"/>
      </rPr>
      <t>【電子データの提出】</t>
    </r>
    <rPh sb="1" eb="3">
      <t>デンシ</t>
    </rPh>
    <rPh sb="7" eb="9">
      <t>テイシュツ</t>
    </rPh>
    <phoneticPr fontId="1"/>
  </si>
  <si>
    <r>
      <rPr>
        <sz val="12"/>
        <rFont val="ＭＳ 明朝"/>
        <family val="1"/>
        <charset val="128"/>
      </rPr>
      <t>様式第</t>
    </r>
    <r>
      <rPr>
        <sz val="12"/>
        <rFont val="Century"/>
        <family val="1"/>
      </rPr>
      <t>1</t>
    </r>
    <r>
      <rPr>
        <sz val="12"/>
        <rFont val="ＭＳ 明朝"/>
        <family val="1"/>
        <charset val="128"/>
      </rPr>
      <t>号</t>
    </r>
    <rPh sb="0" eb="2">
      <t>ヨウシキ</t>
    </rPh>
    <rPh sb="2" eb="3">
      <t>ダイ</t>
    </rPh>
    <rPh sb="4" eb="5">
      <t>ゴウ</t>
    </rPh>
    <phoneticPr fontId="1"/>
  </si>
  <si>
    <r>
      <rPr>
        <sz val="12"/>
        <rFont val="ＭＳ 明朝"/>
        <family val="1"/>
        <charset val="128"/>
      </rPr>
      <t>他施設からの受入を行う予定の</t>
    </r>
    <r>
      <rPr>
        <b/>
        <sz val="12"/>
        <color indexed="10"/>
        <rFont val="HG丸ｺﾞｼｯｸM-PRO"/>
        <family val="3"/>
        <charset val="128"/>
      </rPr>
      <t>月数</t>
    </r>
    <r>
      <rPr>
        <sz val="12"/>
        <rFont val="ＭＳ 明朝"/>
        <family val="1"/>
        <charset val="128"/>
      </rPr>
      <t>を入力して下さい。</t>
    </r>
    <rPh sb="0" eb="1">
      <t>タ</t>
    </rPh>
    <rPh sb="1" eb="3">
      <t>シセツ</t>
    </rPh>
    <rPh sb="6" eb="8">
      <t>ウケイレ</t>
    </rPh>
    <rPh sb="9" eb="10">
      <t>オコナ</t>
    </rPh>
    <rPh sb="11" eb="13">
      <t>ヨテイ</t>
    </rPh>
    <rPh sb="14" eb="16">
      <t>ツキスウ</t>
    </rPh>
    <rPh sb="17" eb="19">
      <t>ニュウリョク</t>
    </rPh>
    <rPh sb="21" eb="22">
      <t>クダ</t>
    </rPh>
    <phoneticPr fontId="1"/>
  </si>
  <si>
    <r>
      <rPr>
        <sz val="12"/>
        <rFont val="ＭＳ 明朝"/>
        <family val="1"/>
        <charset val="128"/>
      </rPr>
      <t>（例えば1回5時間の研修に3回参加する場合は、5時間</t>
    </r>
    <r>
      <rPr>
        <sz val="12"/>
        <rFont val="Century"/>
        <family val="1"/>
      </rPr>
      <t>×</t>
    </r>
    <r>
      <rPr>
        <sz val="12"/>
        <rFont val="ＭＳ 明朝"/>
        <family val="1"/>
        <charset val="128"/>
      </rPr>
      <t>3回＝「15時間」）</t>
    </r>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1"/>
  </si>
  <si>
    <t>受入研修を実施する場合は必ず入力して下さい。</t>
    <rPh sb="0" eb="2">
      <t>ウケイレ</t>
    </rPh>
    <rPh sb="2" eb="4">
      <t>ケンシュウ</t>
    </rPh>
    <rPh sb="5" eb="7">
      <t>ジッシ</t>
    </rPh>
    <rPh sb="9" eb="11">
      <t>バアイ</t>
    </rPh>
    <rPh sb="12" eb="13">
      <t>カナラ</t>
    </rPh>
    <rPh sb="14" eb="16">
      <t>ニュウリョク</t>
    </rPh>
    <rPh sb="18" eb="19">
      <t>クダ</t>
    </rPh>
    <phoneticPr fontId="1"/>
  </si>
  <si>
    <t>助産師研修に○を付けて下さい。</t>
    <rPh sb="0" eb="3">
      <t>ジョサンシ</t>
    </rPh>
    <rPh sb="3" eb="5">
      <t>ケンシュウ</t>
    </rPh>
    <rPh sb="8" eb="9">
      <t>ツ</t>
    </rPh>
    <rPh sb="11" eb="12">
      <t>クダ</t>
    </rPh>
    <phoneticPr fontId="1"/>
  </si>
  <si>
    <t>補助期間は、平成25年4月1日から平成26年3月31日までです。</t>
    <rPh sb="0" eb="2">
      <t>ホジョ</t>
    </rPh>
    <rPh sb="2" eb="4">
      <t>キカン</t>
    </rPh>
    <rPh sb="6" eb="8">
      <t>ヘイセイ</t>
    </rPh>
    <rPh sb="10" eb="11">
      <t>ネン</t>
    </rPh>
    <rPh sb="12" eb="13">
      <t>ガツ</t>
    </rPh>
    <rPh sb="14" eb="15">
      <t>ニチ</t>
    </rPh>
    <rPh sb="17" eb="19">
      <t>ヘイセイ</t>
    </rPh>
    <rPh sb="21" eb="22">
      <t>ネン</t>
    </rPh>
    <rPh sb="23" eb="24">
      <t>ガツ</t>
    </rPh>
    <phoneticPr fontId="1"/>
  </si>
  <si>
    <t>平成26年度の新人看護職員研修を3月等に前倒しで実施した経費</t>
    <rPh sb="0" eb="2">
      <t>ヘイセイ</t>
    </rPh>
    <rPh sb="4" eb="6">
      <t>ネンド</t>
    </rPh>
    <rPh sb="7" eb="9">
      <t>シンジン</t>
    </rPh>
    <rPh sb="9" eb="11">
      <t>カンゴ</t>
    </rPh>
    <rPh sb="11" eb="13">
      <t>ショクイン</t>
    </rPh>
    <rPh sb="13" eb="15">
      <t>ケンシュウ</t>
    </rPh>
    <rPh sb="20" eb="22">
      <t>マエダオ</t>
    </rPh>
    <rPh sb="24" eb="26">
      <t>ジッシ</t>
    </rPh>
    <rPh sb="28" eb="30">
      <t>ケイヒ</t>
    </rPh>
    <phoneticPr fontId="1"/>
  </si>
  <si>
    <r>
      <rPr>
        <sz val="12"/>
        <rFont val="ＭＳ 明朝"/>
        <family val="1"/>
        <charset val="128"/>
      </rPr>
      <t>振込先の口座情報を入力して下さい。</t>
    </r>
    <r>
      <rPr>
        <b/>
        <sz val="12"/>
        <color indexed="10"/>
        <rFont val="HG丸ｺﾞｼｯｸM-PRO"/>
        <family val="3"/>
        <charset val="128"/>
      </rPr>
      <t>紙媒体には代表者印を押印して下さい。</t>
    </r>
    <rPh sb="0" eb="2">
      <t>フリコミ</t>
    </rPh>
    <rPh sb="2" eb="3">
      <t>サキ</t>
    </rPh>
    <rPh sb="4" eb="6">
      <t>コウザ</t>
    </rPh>
    <rPh sb="6" eb="8">
      <t>ジョウホウ</t>
    </rPh>
    <rPh sb="9" eb="11">
      <t>ニュウリョク</t>
    </rPh>
    <rPh sb="13" eb="14">
      <t>クダ</t>
    </rPh>
    <rPh sb="17" eb="18">
      <t>カミ</t>
    </rPh>
    <rPh sb="18" eb="20">
      <t>バイタイ</t>
    </rPh>
    <rPh sb="22" eb="25">
      <t>ダイヒョウシャ</t>
    </rPh>
    <rPh sb="25" eb="26">
      <t>イン</t>
    </rPh>
    <rPh sb="27" eb="29">
      <t>オウイン</t>
    </rPh>
    <rPh sb="31" eb="32">
      <t>クダ</t>
    </rPh>
    <phoneticPr fontId="1"/>
  </si>
  <si>
    <t>紙媒体には代表者印を押印して下さい。</t>
    <rPh sb="0" eb="1">
      <t>カミ</t>
    </rPh>
    <rPh sb="1" eb="3">
      <t>バイタイ</t>
    </rPh>
    <rPh sb="5" eb="7">
      <t>ダイヒョウ</t>
    </rPh>
    <rPh sb="7" eb="8">
      <t>モノ</t>
    </rPh>
    <rPh sb="8" eb="9">
      <t>イン</t>
    </rPh>
    <rPh sb="10" eb="12">
      <t>オウイン</t>
    </rPh>
    <rPh sb="14" eb="15">
      <t>クダ</t>
    </rPh>
    <phoneticPr fontId="1"/>
  </si>
  <si>
    <r>
      <rPr>
        <sz val="12"/>
        <rFont val="ＭＳ 明朝"/>
        <family val="1"/>
        <charset val="128"/>
      </rPr>
      <t>各項目を入力して下さい。</t>
    </r>
    <r>
      <rPr>
        <b/>
        <sz val="12"/>
        <color indexed="10"/>
        <rFont val="HG丸ｺﾞｼｯｸM-PRO"/>
        <family val="3"/>
        <charset val="128"/>
      </rPr>
      <t>メールアドレス等、誤りのないようご注意下さい。</t>
    </r>
    <rPh sb="0" eb="1">
      <t>カク</t>
    </rPh>
    <rPh sb="1" eb="3">
      <t>コウモク</t>
    </rPh>
    <rPh sb="4" eb="6">
      <t>ニュウリョク</t>
    </rPh>
    <rPh sb="8" eb="9">
      <t>クダ</t>
    </rPh>
    <rPh sb="19" eb="20">
      <t>トウ</t>
    </rPh>
    <rPh sb="21" eb="22">
      <t>アヤマ</t>
    </rPh>
    <rPh sb="29" eb="32">
      <t>チュウイクダ</t>
    </rPh>
    <phoneticPr fontId="1"/>
  </si>
  <si>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1"/>
  </si>
  <si>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1"/>
  </si>
  <si>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</si>
  <si>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</si>
  <si>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1"/>
  </si>
  <si>
    <t>予算額</t>
    <rPh sb="0" eb="3">
      <t>ヨサンガク</t>
    </rPh>
    <phoneticPr fontId="1"/>
  </si>
  <si>
    <t>平成20年度以前</t>
    <rPh sb="0" eb="2">
      <t>ヘイセイ</t>
    </rPh>
    <rPh sb="4" eb="6">
      <t>ネンド</t>
    </rPh>
    <rPh sb="6" eb="8">
      <t>イゼン</t>
    </rPh>
    <phoneticPr fontId="1"/>
  </si>
  <si>
    <t>1～6</t>
    <phoneticPr fontId="1"/>
  </si>
  <si>
    <t>※平成21年度以前（1又は2）は、ガイドラインと同程度の研修を実施していた場合に選択すること。</t>
    <phoneticPr fontId="3"/>
  </si>
  <si>
    <t>※「6 指定訪問看護事業所」とは、看護師等の人材確保の促進に関する法律第２条第２項にいう「指定訪問看護事業を行う事業所」を指す。</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3"/>
  </si>
  <si>
    <t>※「6 その他」を選択した場合は「（別紙2）新人看護職員研修事業計画書」の備考欄に体制及び方法を簡潔に記載すること。</t>
    <rPh sb="6" eb="7">
      <t>タ</t>
    </rPh>
    <rPh sb="9" eb="11">
      <t>センタク</t>
    </rPh>
    <rPh sb="13" eb="15">
      <t>バアイ</t>
    </rPh>
    <rPh sb="18" eb="20">
      <t>ベッシ</t>
    </rPh>
    <rPh sb="22" eb="24">
      <t>シンジン</t>
    </rPh>
    <rPh sb="24" eb="26">
      <t>カンゴ</t>
    </rPh>
    <rPh sb="26" eb="28">
      <t>ショクイン</t>
    </rPh>
    <rPh sb="28" eb="30">
      <t>ケンシュウ</t>
    </rPh>
    <rPh sb="30" eb="32">
      <t>ジギョウ</t>
    </rPh>
    <rPh sb="32" eb="35">
      <t>ケイカクショ</t>
    </rPh>
    <rPh sb="37" eb="39">
      <t>ビコウ</t>
    </rPh>
    <rPh sb="39" eb="40">
      <t>ラン</t>
    </rPh>
    <rPh sb="41" eb="43">
      <t>タイセイ</t>
    </rPh>
    <rPh sb="43" eb="44">
      <t>オヨ</t>
    </rPh>
    <rPh sb="45" eb="47">
      <t>ホウホウ</t>
    </rPh>
    <rPh sb="48" eb="50">
      <t>カンケツ</t>
    </rPh>
    <rPh sb="51" eb="53">
      <t>キサイ</t>
    </rPh>
    <phoneticPr fontId="3"/>
  </si>
  <si>
    <t>内示額確認</t>
    <rPh sb="0" eb="3">
      <t>ナイジガク</t>
    </rPh>
    <rPh sb="3" eb="5">
      <t>カクニン</t>
    </rPh>
    <phoneticPr fontId="1"/>
  </si>
  <si>
    <t>③</t>
    <phoneticPr fontId="1"/>
  </si>
  <si>
    <t>⑤</t>
    <phoneticPr fontId="1"/>
  </si>
  <si>
    <t>⑥</t>
    <phoneticPr fontId="1"/>
  </si>
  <si>
    <t>①</t>
    <phoneticPr fontId="1"/>
  </si>
  <si>
    <t>②</t>
    <phoneticPr fontId="1"/>
  </si>
  <si>
    <t>④</t>
    <phoneticPr fontId="1"/>
  </si>
  <si>
    <t>支出予定額</t>
    <rPh sb="2" eb="4">
      <t>ヨテイ</t>
    </rPh>
    <phoneticPr fontId="1"/>
  </si>
  <si>
    <t>No</t>
    <phoneticPr fontId="1"/>
  </si>
  <si>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1"/>
  </si>
  <si>
    <t>（例えば、４，５，６，８月に受け入れを行う場合は「４」月）</t>
    <rPh sb="14" eb="15">
      <t>ウ</t>
    </rPh>
    <rPh sb="16" eb="17">
      <t>イ</t>
    </rPh>
    <rPh sb="19" eb="20">
      <t>オコナ</t>
    </rPh>
    <rPh sb="27" eb="28">
      <t>ツキ</t>
    </rPh>
    <phoneticPr fontId="1"/>
  </si>
  <si>
    <t>新人看護職員の氏名等</t>
    <rPh sb="0" eb="2">
      <t>シンジン</t>
    </rPh>
    <rPh sb="2" eb="4">
      <t>カンゴ</t>
    </rPh>
    <rPh sb="4" eb="6">
      <t>ショクイン</t>
    </rPh>
    <rPh sb="7" eb="9">
      <t>シメイ</t>
    </rPh>
    <rPh sb="9" eb="10">
      <t>トウ</t>
    </rPh>
    <phoneticPr fontId="1"/>
  </si>
  <si>
    <t>受入者の氏名等</t>
    <rPh sb="0" eb="2">
      <t>ウケイレ</t>
    </rPh>
    <rPh sb="2" eb="3">
      <t>シャ</t>
    </rPh>
    <rPh sb="4" eb="6">
      <t>シメイ</t>
    </rPh>
    <rPh sb="6" eb="7">
      <t>トウ</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</si>
  <si>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
  </si>
  <si>
    <t>専任／兼任</t>
    <rPh sb="0" eb="2">
      <t>センニン</t>
    </rPh>
    <rPh sb="3" eb="5">
      <t>ケンニン</t>
    </rPh>
    <phoneticPr fontId="1"/>
  </si>
  <si>
    <r>
      <rPr>
        <sz val="12"/>
        <rFont val="ＭＳ 明朝"/>
        <family val="1"/>
        <charset val="128"/>
      </rPr>
      <t>新人看護職員研修事業収支予算書</t>
    </r>
    <phoneticPr fontId="1"/>
  </si>
  <si>
    <t>（別紙６）に該当しない経費があれば、入力して下さい。</t>
    <rPh sb="1" eb="3">
      <t>ベッシ</t>
    </rPh>
    <rPh sb="6" eb="8">
      <t>ガイトウ</t>
    </rPh>
    <rPh sb="11" eb="13">
      <t>ケイヒ</t>
    </rPh>
    <rPh sb="18" eb="20">
      <t>ニュウリョク</t>
    </rPh>
    <rPh sb="22" eb="23">
      <t>クダ</t>
    </rPh>
    <phoneticPr fontId="1"/>
  </si>
  <si>
    <r>
      <rPr>
        <sz val="12"/>
        <rFont val="ＭＳ 明朝"/>
        <family val="1"/>
        <charset val="128"/>
      </rPr>
      <t>Ｑ＆Ａ</t>
    </r>
    <phoneticPr fontId="1"/>
  </si>
  <si>
    <r>
      <rPr>
        <b/>
        <sz val="14"/>
        <color indexed="10"/>
        <rFont val="HG丸ｺﾞｼｯｸM-PRO"/>
        <family val="3"/>
        <charset val="128"/>
      </rPr>
      <t>　</t>
    </r>
    <r>
      <rPr>
        <b/>
        <u/>
        <sz val="14"/>
        <color indexed="10"/>
        <rFont val="Century"/>
        <family val="1"/>
      </rPr>
      <t>No.1</t>
    </r>
    <r>
      <rPr>
        <b/>
        <u/>
        <sz val="14"/>
        <color indexed="10"/>
        <rFont val="HG丸ｺﾞｼｯｸM-PRO"/>
        <family val="3"/>
        <charset val="128"/>
      </rPr>
      <t>～</t>
    </r>
    <r>
      <rPr>
        <b/>
        <u/>
        <sz val="14"/>
        <color indexed="10"/>
        <rFont val="Century"/>
        <family val="1"/>
      </rPr>
      <t>13</t>
    </r>
    <r>
      <rPr>
        <b/>
        <sz val="14"/>
        <color indexed="10"/>
        <rFont val="HG丸ｺﾞｼｯｸM-PRO"/>
        <family val="3"/>
        <charset val="128"/>
      </rPr>
      <t>を印刷し、郵送して下さい。なお、</t>
    </r>
    <r>
      <rPr>
        <b/>
        <u/>
        <sz val="14"/>
        <color indexed="10"/>
        <rFont val="Century"/>
        <family val="1"/>
      </rPr>
      <t>No.1</t>
    </r>
    <r>
      <rPr>
        <b/>
        <u/>
        <sz val="14"/>
        <color indexed="10"/>
        <rFont val="HG丸ｺﾞｼｯｸM-PRO"/>
        <family val="3"/>
        <charset val="128"/>
      </rPr>
      <t>（交付申請書）、</t>
    </r>
    <r>
      <rPr>
        <b/>
        <u/>
        <sz val="14"/>
        <color indexed="10"/>
        <rFont val="Century"/>
        <family val="1"/>
      </rPr>
      <t>No.11</t>
    </r>
    <r>
      <rPr>
        <b/>
        <u/>
        <sz val="14"/>
        <color indexed="10"/>
        <rFont val="HG丸ｺﾞｼｯｸM-PRO"/>
        <family val="3"/>
        <charset val="128"/>
      </rPr>
      <t>（収支予算書）、</t>
    </r>
    <r>
      <rPr>
        <b/>
        <u/>
        <sz val="14"/>
        <color indexed="10"/>
        <rFont val="Century"/>
        <family val="1"/>
      </rPr>
      <t>No.12</t>
    </r>
    <r>
      <rPr>
        <b/>
        <u/>
        <sz val="14"/>
        <color indexed="10"/>
        <rFont val="HG丸ｺﾞｼｯｸM-PRO"/>
        <family val="3"/>
        <charset val="128"/>
      </rPr>
      <t>（口座振替依頼書）には代表者印を押印して下さい。</t>
    </r>
    <rPh sb="9" eb="11">
      <t>インサツ</t>
    </rPh>
    <rPh sb="13" eb="15">
      <t>ユウソウ</t>
    </rPh>
    <rPh sb="17" eb="18">
      <t>クダ</t>
    </rPh>
    <rPh sb="42" eb="44">
      <t>シュウシ</t>
    </rPh>
    <rPh sb="44" eb="47">
      <t>ヨサンショ</t>
    </rPh>
    <rPh sb="55" eb="57">
      <t>コウザ</t>
    </rPh>
    <rPh sb="57" eb="59">
      <t>フリカエ</t>
    </rPh>
    <rPh sb="59" eb="62">
      <t>イライショ</t>
    </rPh>
    <rPh sb="65" eb="67">
      <t>ダイヒョウ</t>
    </rPh>
    <rPh sb="67" eb="68">
      <t>モノ</t>
    </rPh>
    <rPh sb="68" eb="69">
      <t>イン</t>
    </rPh>
    <rPh sb="70" eb="72">
      <t>オウイン</t>
    </rPh>
    <rPh sb="74" eb="75">
      <t>クダ</t>
    </rPh>
    <phoneticPr fontId="1"/>
  </si>
  <si>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1"/>
  </si>
  <si>
    <t>原則として、事業のための一切の収入が該当する。したがって、研修等受講者の納付する受講料等は該当する。</t>
    <phoneticPr fontId="1"/>
  </si>
  <si>
    <t>支出予定額算出内訳</t>
    <phoneticPr fontId="1"/>
  </si>
  <si>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1"/>
  </si>
  <si>
    <t>報償費</t>
    <rPh sb="0" eb="3">
      <t>ホウショウヒ</t>
    </rPh>
    <phoneticPr fontId="1"/>
  </si>
  <si>
    <t>旅費</t>
    <rPh sb="0" eb="2">
      <t>リョヒ</t>
    </rPh>
    <phoneticPr fontId="1"/>
  </si>
  <si>
    <t>消耗品費</t>
    <rPh sb="0" eb="2">
      <t>ショウモウ</t>
    </rPh>
    <rPh sb="2" eb="3">
      <t>ヒン</t>
    </rPh>
    <rPh sb="3" eb="4">
      <t>ヒ</t>
    </rPh>
    <phoneticPr fontId="3"/>
  </si>
  <si>
    <t>通信運搬費</t>
    <rPh sb="0" eb="2">
      <t>ツウシン</t>
    </rPh>
    <rPh sb="2" eb="4">
      <t>ウンパン</t>
    </rPh>
    <rPh sb="4" eb="5">
      <t>ヒ</t>
    </rPh>
    <phoneticPr fontId="3"/>
  </si>
  <si>
    <t>雑役務費</t>
    <rPh sb="0" eb="1">
      <t>ザツ</t>
    </rPh>
    <rPh sb="1" eb="3">
      <t>エキム</t>
    </rPh>
    <rPh sb="3" eb="4">
      <t>ヒ</t>
    </rPh>
    <phoneticPr fontId="3"/>
  </si>
  <si>
    <t>(備  品  購  入  費)</t>
    <phoneticPr fontId="1"/>
  </si>
  <si>
    <t>(備  品  購  入  費)</t>
    <phoneticPr fontId="1"/>
  </si>
  <si>
    <t>別紙６（対象経費の支出予定額算出内訳）に入力して下さい。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rPh sb="24" eb="25">
      <t>クダ</t>
    </rPh>
    <phoneticPr fontId="1"/>
  </si>
  <si>
    <t>助産師研修に参加する助産師のみ、○を記入して下さい。</t>
    <rPh sb="0" eb="3">
      <t>ジョサンシ</t>
    </rPh>
    <rPh sb="3" eb="5">
      <t>ケンシュウ</t>
    </rPh>
    <rPh sb="6" eb="8">
      <t>サンカ</t>
    </rPh>
    <rPh sb="10" eb="13">
      <t>ジョサンシ</t>
    </rPh>
    <rPh sb="18" eb="20">
      <t>キニュウ</t>
    </rPh>
    <rPh sb="22" eb="23">
      <t>クダ</t>
    </rPh>
    <phoneticPr fontId="1"/>
  </si>
  <si>
    <r>
      <t>◎紙媒体と電子データの</t>
    </r>
    <r>
      <rPr>
        <b/>
        <u/>
        <sz val="14"/>
        <color indexed="10"/>
        <rFont val="HG丸ｺﾞｼｯｸM-PRO"/>
        <family val="3"/>
        <charset val="128"/>
      </rPr>
      <t>両方</t>
    </r>
    <r>
      <rPr>
        <b/>
        <sz val="14"/>
        <color indexed="10"/>
        <rFont val="HG丸ｺﾞｼｯｸM-PRO"/>
        <family val="3"/>
        <charset val="128"/>
      </rPr>
      <t>をご提出ください。　※</t>
    </r>
    <r>
      <rPr>
        <b/>
        <u/>
        <sz val="14"/>
        <color indexed="10"/>
        <rFont val="HG丸ｺﾞｼｯｸM-PRO"/>
        <family val="3"/>
        <charset val="128"/>
      </rPr>
      <t>提出期限は、どちらも3月7日（金）必着</t>
    </r>
    <r>
      <rPr>
        <b/>
        <sz val="14"/>
        <color indexed="10"/>
        <rFont val="HG丸ｺﾞｼｯｸM-PRO"/>
        <family val="3"/>
        <charset val="128"/>
      </rPr>
      <t>です。</t>
    </r>
    <rPh sb="1" eb="2">
      <t>カミ</t>
    </rPh>
    <rPh sb="2" eb="4">
      <t>バイタイ</t>
    </rPh>
    <rPh sb="5" eb="7">
      <t>デンシ</t>
    </rPh>
    <rPh sb="11" eb="13">
      <t>リョウホウ</t>
    </rPh>
    <rPh sb="15" eb="17">
      <t>テイシュツ</t>
    </rPh>
    <rPh sb="24" eb="26">
      <t>テイシュツ</t>
    </rPh>
    <rPh sb="26" eb="28">
      <t>キゲン</t>
    </rPh>
    <rPh sb="35" eb="36">
      <t>ガツ</t>
    </rPh>
    <rPh sb="37" eb="38">
      <t>ニチ</t>
    </rPh>
    <rPh sb="39" eb="40">
      <t>キン</t>
    </rPh>
    <rPh sb="41" eb="43">
      <t>ヒッチャク</t>
    </rPh>
    <phoneticPr fontId="1"/>
  </si>
  <si>
    <t>口座名義人カナ</t>
    <phoneticPr fontId="1"/>
  </si>
  <si>
    <r>
      <t>　平成26年４月末現在</t>
    </r>
    <r>
      <rPr>
        <sz val="12"/>
        <rFont val="ＭＳ 明朝"/>
        <family val="1"/>
        <charset val="128"/>
      </rPr>
      <t>で記載して下さい。
　人数は、（別紙４）新人看護職員名簿に記載の人数と一致させて下さい。</t>
    </r>
    <rPh sb="1" eb="3">
      <t>ヘイセイ</t>
    </rPh>
    <rPh sb="5" eb="6">
      <t>ネン</t>
    </rPh>
    <rPh sb="7" eb="8">
      <t>ガツ</t>
    </rPh>
    <rPh sb="8" eb="9">
      <t>マツ</t>
    </rPh>
    <rPh sb="9" eb="11">
      <t>ゲンザイ</t>
    </rPh>
    <rPh sb="12" eb="14">
      <t>キサイ</t>
    </rPh>
    <rPh sb="16" eb="17">
      <t>クダ</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1" eb="52">
      <t>クダ</t>
    </rPh>
    <phoneticPr fontId="1"/>
  </si>
  <si>
    <t>平成2６年4月末現在の職員について入力して下さい。</t>
    <rPh sb="0" eb="2">
      <t>ヘイセイ</t>
    </rPh>
    <rPh sb="4" eb="5">
      <t>ネン</t>
    </rPh>
    <rPh sb="6" eb="7">
      <t>ガツ</t>
    </rPh>
    <rPh sb="7" eb="8">
      <t>マツ</t>
    </rPh>
    <rPh sb="8" eb="10">
      <t>ゲンザイ</t>
    </rPh>
    <rPh sb="11" eb="13">
      <t>ショクイン</t>
    </rPh>
    <rPh sb="17" eb="19">
      <t>ニュウリョク</t>
    </rPh>
    <rPh sb="21" eb="22">
      <t>クダ</t>
    </rPh>
    <phoneticPr fontId="1"/>
  </si>
  <si>
    <r>
      <rPr>
        <sz val="12"/>
        <rFont val="ＭＳ 明朝"/>
        <family val="1"/>
        <charset val="128"/>
      </rPr>
      <t>平成</t>
    </r>
    <r>
      <rPr>
        <sz val="12"/>
        <rFont val="Century"/>
        <family val="1"/>
      </rPr>
      <t>25</t>
    </r>
    <r>
      <rPr>
        <sz val="12"/>
        <rFont val="ＭＳ 明朝"/>
        <family val="1"/>
        <charset val="128"/>
      </rPr>
      <t>年度事業への申請の有無</t>
    </r>
    <rPh sb="0" eb="2">
      <t>ヘイセイ</t>
    </rPh>
    <rPh sb="4" eb="6">
      <t>ネンド</t>
    </rPh>
    <rPh sb="6" eb="8">
      <t>ジギョウ</t>
    </rPh>
    <rPh sb="10" eb="12">
      <t>シンセイ</t>
    </rPh>
    <rPh sb="13" eb="15">
      <t>ウム</t>
    </rPh>
    <phoneticPr fontId="1"/>
  </si>
  <si>
    <r>
      <rPr>
        <b/>
        <sz val="14"/>
        <color indexed="10"/>
        <rFont val="HG丸ｺﾞｼｯｸM-PRO"/>
        <family val="3"/>
        <charset val="128"/>
      </rPr>
      <t>　入力したエクセルファイルをメールで送付して下さい。ファイル名、メールの題名は「（○○病院）</t>
    </r>
    <r>
      <rPr>
        <b/>
        <sz val="14"/>
        <color indexed="10"/>
        <rFont val="Century"/>
        <family val="1"/>
      </rPr>
      <t>H26</t>
    </r>
    <r>
      <rPr>
        <b/>
        <sz val="14"/>
        <color indexed="10"/>
        <rFont val="HG丸ｺﾞｼｯｸM-PRO"/>
        <family val="3"/>
        <charset val="128"/>
      </rPr>
      <t>新人交付申請」として下さい。</t>
    </r>
    <rPh sb="1" eb="3">
      <t>ニュウリョク</t>
    </rPh>
    <rPh sb="18" eb="20">
      <t>ソウフ</t>
    </rPh>
    <rPh sb="22" eb="23">
      <t>クダ</t>
    </rPh>
    <rPh sb="36" eb="38">
      <t>ダイメイ</t>
    </rPh>
    <rPh sb="49" eb="51">
      <t>シンジン</t>
    </rPh>
    <rPh sb="51" eb="53">
      <t>コウフ</t>
    </rPh>
    <rPh sb="53" eb="55">
      <t>シンセイ</t>
    </rPh>
    <rPh sb="59" eb="60">
      <t>クダ</t>
    </rPh>
    <phoneticPr fontId="1"/>
  </si>
  <si>
    <t>（参考資料）</t>
    <rPh sb="1" eb="3">
      <t>サンコウ</t>
    </rPh>
    <rPh sb="3" eb="5">
      <t>シリョウ</t>
    </rPh>
    <phoneticPr fontId="1"/>
  </si>
  <si>
    <t>（参考資料）基本情報</t>
    <rPh sb="1" eb="3">
      <t>サンコウ</t>
    </rPh>
    <rPh sb="3" eb="5">
      <t>シリョウ</t>
    </rPh>
    <rPh sb="6" eb="8">
      <t>キホン</t>
    </rPh>
    <rPh sb="8" eb="10">
      <t>ジョウホウ</t>
    </rPh>
    <phoneticPr fontId="1"/>
  </si>
  <si>
    <t>（参考資料）入力方法</t>
    <rPh sb="6" eb="8">
      <t>ニュウリョク</t>
    </rPh>
    <rPh sb="8" eb="10">
      <t>ホウホウ</t>
    </rPh>
    <phoneticPr fontId="1"/>
  </si>
  <si>
    <t>（参考資料）</t>
    <phoneticPr fontId="1"/>
  </si>
  <si>
    <t>（参考資料）新人看護職員研修にかかるＱ＆Ａ</t>
    <rPh sb="6" eb="8">
      <t>シンジン</t>
    </rPh>
    <rPh sb="8" eb="10">
      <t>カンゴ</t>
    </rPh>
    <rPh sb="10" eb="12">
      <t>ショクイン</t>
    </rPh>
    <rPh sb="12" eb="14">
      <t>ケンシュウ</t>
    </rPh>
    <phoneticPr fontId="1"/>
  </si>
  <si>
    <t>　大阪府訪問看護ステーション協会長　様</t>
    <rPh sb="1" eb="2">
      <t>ダイ</t>
    </rPh>
    <rPh sb="2" eb="3">
      <t>サカ</t>
    </rPh>
    <rPh sb="3" eb="4">
      <t>フ</t>
    </rPh>
    <rPh sb="4" eb="6">
      <t>ホウモン</t>
    </rPh>
    <rPh sb="6" eb="8">
      <t>カンゴ</t>
    </rPh>
    <rPh sb="14" eb="16">
      <t>キョウカイ</t>
    </rPh>
    <rPh sb="16" eb="17">
      <t>チョウ</t>
    </rPh>
    <rPh sb="18" eb="19">
      <t>サマ</t>
    </rPh>
    <phoneticPr fontId="1"/>
  </si>
  <si>
    <t>（別表２第１号様式）</t>
    <rPh sb="1" eb="3">
      <t>ベッピョウ</t>
    </rPh>
    <rPh sb="4" eb="5">
      <t>ダイ</t>
    </rPh>
    <rPh sb="6" eb="7">
      <t>ゴウ</t>
    </rPh>
    <rPh sb="7" eb="9">
      <t>ヨウシキ</t>
    </rPh>
    <phoneticPr fontId="1"/>
  </si>
  <si>
    <t>氏名（役職）</t>
    <rPh sb="0" eb="2">
      <t>シメイ</t>
    </rPh>
    <rPh sb="3" eb="5">
      <t>ヤクショク</t>
    </rPh>
    <phoneticPr fontId="1"/>
  </si>
  <si>
    <t>金額</t>
    <rPh sb="0" eb="2">
      <t>キンガク</t>
    </rPh>
    <phoneticPr fontId="1"/>
  </si>
  <si>
    <t>日数</t>
    <rPh sb="0" eb="2">
      <t>ニッスウ</t>
    </rPh>
    <phoneticPr fontId="1"/>
  </si>
  <si>
    <t>（注）賃金は、外部の研修参加に伴う代替職員経費に限る</t>
    <rPh sb="1" eb="2">
      <t>チュウ</t>
    </rPh>
    <phoneticPr fontId="3"/>
  </si>
  <si>
    <t>（育成経費）</t>
    <rPh sb="1" eb="3">
      <t>イクセイ</t>
    </rPh>
    <rPh sb="3" eb="4">
      <t>キョウ</t>
    </rPh>
    <rPh sb="4" eb="5">
      <t>ヒ</t>
    </rPh>
    <phoneticPr fontId="3"/>
  </si>
  <si>
    <t>（外部研修参加費等）</t>
    <rPh sb="1" eb="3">
      <t>ガイブ</t>
    </rPh>
    <rPh sb="3" eb="5">
      <t>ケンシュウ</t>
    </rPh>
    <rPh sb="5" eb="7">
      <t>サンカ</t>
    </rPh>
    <rPh sb="7" eb="8">
      <t>ヒ</t>
    </rPh>
    <rPh sb="8" eb="9">
      <t>トウ</t>
    </rPh>
    <phoneticPr fontId="1"/>
  </si>
  <si>
    <t>参加者数</t>
    <phoneticPr fontId="1"/>
  </si>
  <si>
    <t>E-ラーニング</t>
    <phoneticPr fontId="1"/>
  </si>
  <si>
    <t>研修受講</t>
    <rPh sb="0" eb="2">
      <t>ケンシュウ</t>
    </rPh>
    <rPh sb="2" eb="4">
      <t>ジュコウ</t>
    </rPh>
    <phoneticPr fontId="1"/>
  </si>
  <si>
    <t>階層別研修</t>
    <rPh sb="0" eb="3">
      <t>カイソウベツ</t>
    </rPh>
    <rPh sb="3" eb="5">
      <t>ケンシュウ</t>
    </rPh>
    <phoneticPr fontId="1"/>
  </si>
  <si>
    <t>病院施設実習</t>
    <rPh sb="0" eb="2">
      <t>ビョウイン</t>
    </rPh>
    <rPh sb="2" eb="4">
      <t>シセツ</t>
    </rPh>
    <rPh sb="4" eb="6">
      <t>ジッシュウ</t>
    </rPh>
    <phoneticPr fontId="1"/>
  </si>
  <si>
    <t>地域研修</t>
    <rPh sb="0" eb="2">
      <t>チイキ</t>
    </rPh>
    <rPh sb="2" eb="4">
      <t>ケンシュウ</t>
    </rPh>
    <phoneticPr fontId="1"/>
  </si>
  <si>
    <t>技術研修</t>
    <rPh sb="0" eb="2">
      <t>ギジュツ</t>
    </rPh>
    <rPh sb="2" eb="4">
      <t>ケンシュウ</t>
    </rPh>
    <phoneticPr fontId="1"/>
  </si>
  <si>
    <t>自施設研修</t>
    <rPh sb="0" eb="1">
      <t>ジ</t>
    </rPh>
    <rPh sb="1" eb="3">
      <t>シセツ</t>
    </rPh>
    <rPh sb="3" eb="5">
      <t>ケンシュウ</t>
    </rPh>
    <phoneticPr fontId="1"/>
  </si>
  <si>
    <t>ステーション名</t>
    <rPh sb="6" eb="7">
      <t>メイ</t>
    </rPh>
    <phoneticPr fontId="3"/>
  </si>
  <si>
    <t>区　　　　　分</t>
    <rPh sb="0" eb="1">
      <t>ク</t>
    </rPh>
    <rPh sb="6" eb="7">
      <t>ブン</t>
    </rPh>
    <phoneticPr fontId="3"/>
  </si>
  <si>
    <t>寄付金
その他の
収入額</t>
    <phoneticPr fontId="3"/>
  </si>
  <si>
    <t>差引事業費</t>
  </si>
  <si>
    <t>補助率</t>
    <rPh sb="0" eb="3">
      <t>ホジョリツ</t>
    </rPh>
    <phoneticPr fontId="1"/>
  </si>
  <si>
    <t>補助所要額</t>
    <rPh sb="0" eb="2">
      <t>ホジョ</t>
    </rPh>
    <phoneticPr fontId="3"/>
  </si>
  <si>
    <t>備　　　　　　考</t>
  </si>
  <si>
    <t>(Ａ)</t>
    <phoneticPr fontId="3"/>
  </si>
  <si>
    <t>(B)</t>
    <phoneticPr fontId="3"/>
  </si>
  <si>
    <t>円</t>
  </si>
  <si>
    <t>円</t>
    <phoneticPr fontId="1"/>
  </si>
  <si>
    <t>1/2</t>
    <phoneticPr fontId="1"/>
  </si>
  <si>
    <t>計</t>
    <phoneticPr fontId="3"/>
  </si>
  <si>
    <t>(D)</t>
    <phoneticPr fontId="3"/>
  </si>
  <si>
    <t>補助基準額</t>
    <rPh sb="0" eb="2">
      <t>ホジョ</t>
    </rPh>
    <rPh sb="2" eb="4">
      <t>キジュン</t>
    </rPh>
    <rPh sb="4" eb="5">
      <t>ガク</t>
    </rPh>
    <phoneticPr fontId="3"/>
  </si>
  <si>
    <t>事業収支予算書</t>
    <rPh sb="0" eb="2">
      <t>ジギョウ</t>
    </rPh>
    <rPh sb="2" eb="4">
      <t>シュウシ</t>
    </rPh>
    <rPh sb="4" eb="7">
      <t>ヨサンショ</t>
    </rPh>
    <phoneticPr fontId="1"/>
  </si>
  <si>
    <t>(E)</t>
    <phoneticPr fontId="3"/>
  </si>
  <si>
    <t>基準額</t>
    <rPh sb="0" eb="2">
      <t>キジュン</t>
    </rPh>
    <rPh sb="2" eb="3">
      <t>ガク</t>
    </rPh>
    <phoneticPr fontId="3"/>
  </si>
  <si>
    <t>(F)</t>
    <phoneticPr fontId="3"/>
  </si>
  <si>
    <t>(H)</t>
    <phoneticPr fontId="3"/>
  </si>
  <si>
    <t>(A)-(B）=(C)</t>
    <phoneticPr fontId="3"/>
  </si>
  <si>
    <t>(G)×(H）=(I)</t>
    <phoneticPr fontId="3"/>
  </si>
  <si>
    <t>（別紙２）</t>
    <rPh sb="1" eb="3">
      <t>ベッシ</t>
    </rPh>
    <phoneticPr fontId="1"/>
  </si>
  <si>
    <t>（別紙４）</t>
    <phoneticPr fontId="3"/>
  </si>
  <si>
    <t>（別紙５）</t>
    <rPh sb="1" eb="3">
      <t>ベッシ</t>
    </rPh>
    <phoneticPr fontId="1"/>
  </si>
  <si>
    <t>別紙４（対象経費の支出予定額算出内訳）のとおり</t>
    <rPh sb="0" eb="2">
      <t>ベッシ</t>
    </rPh>
    <rPh sb="4" eb="6">
      <t>タイショウ</t>
    </rPh>
    <rPh sb="11" eb="13">
      <t>ヨテイ</t>
    </rPh>
    <phoneticPr fontId="1"/>
  </si>
  <si>
    <t>（実習・研修先の施設名等を記入下さい）</t>
    <rPh sb="1" eb="3">
      <t>ジッシュウ</t>
    </rPh>
    <rPh sb="4" eb="6">
      <t>ケンシュウ</t>
    </rPh>
    <rPh sb="6" eb="7">
      <t>サキ</t>
    </rPh>
    <rPh sb="8" eb="10">
      <t>シセツ</t>
    </rPh>
    <rPh sb="10" eb="11">
      <t>メイ</t>
    </rPh>
    <rPh sb="11" eb="12">
      <t>ナド</t>
    </rPh>
    <rPh sb="13" eb="15">
      <t>キニュウ</t>
    </rPh>
    <rPh sb="15" eb="16">
      <t>クダ</t>
    </rPh>
    <phoneticPr fontId="1"/>
  </si>
  <si>
    <t>（別紙１）</t>
    <rPh sb="1" eb="3">
      <t>ベッシ</t>
    </rPh>
    <phoneticPr fontId="1"/>
  </si>
  <si>
    <t>看護師等免許証
登録番号</t>
    <rPh sb="0" eb="3">
      <t>カンゴシ</t>
    </rPh>
    <rPh sb="3" eb="4">
      <t>トウ</t>
    </rPh>
    <rPh sb="4" eb="6">
      <t>メンキョ</t>
    </rPh>
    <rPh sb="8" eb="10">
      <t>トウロク</t>
    </rPh>
    <rPh sb="10" eb="12">
      <t>バンゴウ</t>
    </rPh>
    <phoneticPr fontId="1"/>
  </si>
  <si>
    <t>採用年月日</t>
    <rPh sb="0" eb="2">
      <t>サイヨウ</t>
    </rPh>
    <rPh sb="2" eb="5">
      <t>ネンガッピ</t>
    </rPh>
    <phoneticPr fontId="1"/>
  </si>
  <si>
    <t>１　訪問看護ステーション名称、所在地、管理者及び事業者番号等</t>
    <rPh sb="2" eb="4">
      <t>ホウモン</t>
    </rPh>
    <rPh sb="4" eb="6">
      <t>カンゴ</t>
    </rPh>
    <rPh sb="12" eb="14">
      <t>メイショウ</t>
    </rPh>
    <rPh sb="15" eb="18">
      <t>ショザイチ</t>
    </rPh>
    <rPh sb="19" eb="22">
      <t>カンリシャ</t>
    </rPh>
    <rPh sb="22" eb="23">
      <t>オヨ</t>
    </rPh>
    <rPh sb="24" eb="27">
      <t>ジギョウシャ</t>
    </rPh>
    <rPh sb="27" eb="29">
      <t>バンゴウ</t>
    </rPh>
    <rPh sb="29" eb="30">
      <t>ナド</t>
    </rPh>
    <phoneticPr fontId="1"/>
  </si>
  <si>
    <t>事業者番号</t>
    <rPh sb="0" eb="2">
      <t>ジギョウ</t>
    </rPh>
    <rPh sb="2" eb="3">
      <t>シャ</t>
    </rPh>
    <rPh sb="3" eb="5">
      <t>バンゴウ</t>
    </rPh>
    <phoneticPr fontId="1"/>
  </si>
  <si>
    <t>開設年月日</t>
  </si>
  <si>
    <t>（単位：人）</t>
    <phoneticPr fontId="1"/>
  </si>
  <si>
    <t>看護師</t>
  </si>
  <si>
    <t>准看護師</t>
  </si>
  <si>
    <t>保健師</t>
  </si>
  <si>
    <t>専従</t>
  </si>
  <si>
    <t>兼務</t>
  </si>
  <si>
    <t>常勤</t>
  </si>
  <si>
    <t>非常勤</t>
  </si>
  <si>
    <t>常勤換算人数</t>
    <phoneticPr fontId="1"/>
  </si>
  <si>
    <t>３　利用者数</t>
    <rPh sb="2" eb="5">
      <t>リヨウシャ</t>
    </rPh>
    <rPh sb="5" eb="6">
      <t>スウ</t>
    </rPh>
    <phoneticPr fontId="1"/>
  </si>
  <si>
    <t>法人名称</t>
    <rPh sb="0" eb="2">
      <t>ホウジン</t>
    </rPh>
    <phoneticPr fontId="1"/>
  </si>
  <si>
    <t>代表者氏名</t>
    <rPh sb="0" eb="3">
      <t>ダイヒョウシャ</t>
    </rPh>
    <phoneticPr fontId="1"/>
  </si>
  <si>
    <t>法人所在地</t>
    <rPh sb="0" eb="2">
      <t>ホウジン</t>
    </rPh>
    <phoneticPr fontId="1"/>
  </si>
  <si>
    <t>（別紙６）</t>
    <rPh sb="1" eb="3">
      <t>ベッシ</t>
    </rPh>
    <phoneticPr fontId="1"/>
  </si>
  <si>
    <t>「補助所要額（I）」には、1,000円未満の端数が生じた場合は、切り捨てること。</t>
    <rPh sb="1" eb="3">
      <t>ホジョ</t>
    </rPh>
    <rPh sb="3" eb="5">
      <t>ショヨウ</t>
    </rPh>
    <rPh sb="5" eb="6">
      <t>ガク</t>
    </rPh>
    <rPh sb="18" eb="19">
      <t>エン</t>
    </rPh>
    <rPh sb="19" eb="21">
      <t>ミマン</t>
    </rPh>
    <rPh sb="22" eb="24">
      <t>ハスウ</t>
    </rPh>
    <rPh sb="25" eb="26">
      <t>ショウ</t>
    </rPh>
    <rPh sb="28" eb="30">
      <t>バアイ</t>
    </rPh>
    <rPh sb="32" eb="33">
      <t>キ</t>
    </rPh>
    <rPh sb="34" eb="35">
      <t>ス</t>
    </rPh>
    <phoneticPr fontId="3"/>
  </si>
  <si>
    <t>看護師等免許証
登録年月日</t>
    <rPh sb="8" eb="10">
      <t>トウロク</t>
    </rPh>
    <rPh sb="10" eb="13">
      <t>ネンガッピ</t>
    </rPh>
    <phoneticPr fontId="1"/>
  </si>
  <si>
    <t>（大阪府新任訪問看護職員育成事業）</t>
    <rPh sb="1" eb="4">
      <t>オオサカフ</t>
    </rPh>
    <rPh sb="6" eb="8">
      <t>ホウモン</t>
    </rPh>
    <rPh sb="8" eb="10">
      <t>カンゴ</t>
    </rPh>
    <rPh sb="10" eb="12">
      <t>ショクイン</t>
    </rPh>
    <rPh sb="12" eb="14">
      <t>イクセイ</t>
    </rPh>
    <rPh sb="14" eb="16">
      <t>ジギョウ</t>
    </rPh>
    <phoneticPr fontId="3"/>
  </si>
  <si>
    <t>４　新任訪問看護職員数</t>
    <rPh sb="4" eb="6">
      <t>ホウモン</t>
    </rPh>
    <rPh sb="6" eb="8">
      <t>カンゴ</t>
    </rPh>
    <rPh sb="8" eb="10">
      <t>ショクイン</t>
    </rPh>
    <rPh sb="10" eb="11">
      <t>スウ</t>
    </rPh>
    <phoneticPr fontId="1"/>
  </si>
  <si>
    <t>【新任訪問看護職員育成に向けた取組内容詳細】</t>
    <rPh sb="3" eb="5">
      <t>ホウモン</t>
    </rPh>
    <rPh sb="5" eb="7">
      <t>カンゴ</t>
    </rPh>
    <rPh sb="7" eb="9">
      <t>ショクイン</t>
    </rPh>
    <rPh sb="9" eb="11">
      <t>イクセイ</t>
    </rPh>
    <rPh sb="12" eb="13">
      <t>ム</t>
    </rPh>
    <rPh sb="15" eb="17">
      <t>トリクミ</t>
    </rPh>
    <rPh sb="17" eb="19">
      <t>ナイヨウ</t>
    </rPh>
    <rPh sb="19" eb="21">
      <t>ショウサイ</t>
    </rPh>
    <phoneticPr fontId="1"/>
  </si>
  <si>
    <t>電話番号</t>
    <rPh sb="0" eb="2">
      <t>デンワ</t>
    </rPh>
    <rPh sb="2" eb="4">
      <t>バンゴウ</t>
    </rPh>
    <phoneticPr fontId="1"/>
  </si>
  <si>
    <t>（事務担当者）</t>
    <rPh sb="1" eb="3">
      <t>ジム</t>
    </rPh>
    <rPh sb="3" eb="6">
      <t>タントウシャ</t>
    </rPh>
    <phoneticPr fontId="1"/>
  </si>
  <si>
    <t>メールアドレス</t>
    <phoneticPr fontId="1"/>
  </si>
  <si>
    <t>総事業費
(対象経費)</t>
    <rPh sb="6" eb="8">
      <t>タイショウ</t>
    </rPh>
    <rPh sb="8" eb="10">
      <t>ケイヒ</t>
    </rPh>
    <phoneticPr fontId="1"/>
  </si>
  <si>
    <t>新任訪問
看護職員</t>
    <rPh sb="2" eb="4">
      <t>ホウモン</t>
    </rPh>
    <rPh sb="5" eb="7">
      <t>カンゴ</t>
    </rPh>
    <rPh sb="7" eb="9">
      <t>ショクイン</t>
    </rPh>
    <phoneticPr fontId="3"/>
  </si>
  <si>
    <t>(C)と(F)を比較し
少ない方の額(G)</t>
    <phoneticPr fontId="3"/>
  </si>
  <si>
    <t>別紙１～６及び所定の研修プログラムのとおり</t>
    <rPh sb="0" eb="2">
      <t>ベッシ</t>
    </rPh>
    <rPh sb="5" eb="6">
      <t>オヨ</t>
    </rPh>
    <rPh sb="7" eb="9">
      <t>ショテイ</t>
    </rPh>
    <rPh sb="10" eb="12">
      <t>ケンシュウ</t>
    </rPh>
    <phoneticPr fontId="1"/>
  </si>
  <si>
    <t>令和</t>
  </si>
  <si>
    <t>令和</t>
    <phoneticPr fontId="1"/>
  </si>
  <si>
    <t>対象職員名：</t>
    <rPh sb="0" eb="2">
      <t>タイショウ</t>
    </rPh>
    <rPh sb="2" eb="5">
      <t>ショクインメイ</t>
    </rPh>
    <phoneticPr fontId="1"/>
  </si>
  <si>
    <t>内容</t>
    <rPh sb="0" eb="2">
      <t>ナイヨウ</t>
    </rPh>
    <phoneticPr fontId="1"/>
  </si>
  <si>
    <t>１．新任訪問看護職員を支える体制について</t>
    <phoneticPr fontId="1"/>
  </si>
  <si>
    <t>　　①職場適応のサポート、メンタルサポート体制</t>
    <phoneticPr fontId="1"/>
  </si>
  <si>
    <t>　　②教育担当者（氏名・役職・役割）</t>
    <phoneticPr fontId="1"/>
  </si>
  <si>
    <t>２．実施にあたって想定される事業効果、課題等について</t>
    <phoneticPr fontId="1"/>
  </si>
  <si>
    <t>　　事業効果：</t>
    <phoneticPr fontId="1"/>
  </si>
  <si>
    <t>　　課題：</t>
    <phoneticPr fontId="1"/>
  </si>
  <si>
    <t>00</t>
    <phoneticPr fontId="1"/>
  </si>
  <si>
    <t>大阪府□□□□</t>
  </si>
  <si>
    <t>〇△□株式会社</t>
  </si>
  <si>
    <t>大阪たろう</t>
  </si>
  <si>
    <t>新任訪問看護職員を育成し、サービスを向上する</t>
    <rPh sb="0" eb="2">
      <t>シンニン</t>
    </rPh>
    <rPh sb="2" eb="6">
      <t>ホウモン</t>
    </rPh>
    <rPh sb="6" eb="8">
      <t>ショクイン</t>
    </rPh>
    <rPh sb="9" eb="11">
      <t>イクセイ</t>
    </rPh>
    <rPh sb="18" eb="20">
      <t>コウジョウ</t>
    </rPh>
    <phoneticPr fontId="1"/>
  </si>
  <si>
    <t>訪問看護職員の定着　サービスの安定的供給</t>
    <rPh sb="0" eb="4">
      <t>ホウモン</t>
    </rPh>
    <rPh sb="4" eb="6">
      <t>ショクイン</t>
    </rPh>
    <rPh sb="7" eb="9">
      <t>テイチャク</t>
    </rPh>
    <rPh sb="15" eb="18">
      <t>アンテイテキ</t>
    </rPh>
    <rPh sb="18" eb="20">
      <t>キョウキュウ</t>
    </rPh>
    <phoneticPr fontId="1"/>
  </si>
  <si>
    <t>自社の財源</t>
    <rPh sb="0" eb="2">
      <t>ジシャ</t>
    </rPh>
    <rPh sb="3" eb="5">
      <t>ザイゲン</t>
    </rPh>
    <phoneticPr fontId="1"/>
  </si>
  <si>
    <t>□□　□□□</t>
    <phoneticPr fontId="1"/>
  </si>
  <si>
    <t>000-000-0000</t>
    <phoneticPr fontId="1"/>
  </si>
  <si>
    <t>abcdef@ghijk</t>
    <phoneticPr fontId="1"/>
  </si>
  <si>
    <t>女</t>
    <rPh sb="0" eb="1">
      <t>オンナ</t>
    </rPh>
    <phoneticPr fontId="1"/>
  </si>
  <si>
    <t>0000年00月00日</t>
    <rPh sb="4" eb="5">
      <t>ネン</t>
    </rPh>
    <rPh sb="7" eb="8">
      <t>ガツ</t>
    </rPh>
    <rPh sb="10" eb="11">
      <t>ニチ</t>
    </rPh>
    <phoneticPr fontId="1"/>
  </si>
  <si>
    <r>
      <rPr>
        <sz val="12"/>
        <color rgb="FFFF0000"/>
        <rFont val="ＭＳ 明朝"/>
        <family val="1"/>
        <charset val="128"/>
      </rPr>
      <t>新任訪問看護師研修Ⅱ</t>
    </r>
    <r>
      <rPr>
        <sz val="16"/>
        <color rgb="FFFF0000"/>
        <rFont val="ＭＳ 明朝"/>
        <family val="1"/>
        <charset val="128"/>
      </rPr>
      <t>　</t>
    </r>
    <phoneticPr fontId="1"/>
  </si>
  <si>
    <t>地域包括支援センター</t>
    <rPh sb="0" eb="2">
      <t>チイキ</t>
    </rPh>
    <rPh sb="2" eb="4">
      <t>ホウカツ</t>
    </rPh>
    <rPh sb="4" eb="6">
      <t>シエン</t>
    </rPh>
    <phoneticPr fontId="1"/>
  </si>
  <si>
    <t>訪問看護入門本</t>
    <rPh sb="0" eb="4">
      <t>ホウモン</t>
    </rPh>
    <rPh sb="4" eb="6">
      <t>ニュウモン</t>
    </rPh>
    <rPh sb="6" eb="7">
      <t>ホン</t>
    </rPh>
    <phoneticPr fontId="1"/>
  </si>
  <si>
    <t>訪問看護のサービス内容</t>
    <rPh sb="0" eb="2">
      <t>ホウモン</t>
    </rPh>
    <rPh sb="2" eb="4">
      <t>カンゴ</t>
    </rPh>
    <rPh sb="9" eb="11">
      <t>ナイヨウ</t>
    </rPh>
    <phoneticPr fontId="1"/>
  </si>
  <si>
    <t>新任訪問看護師研修Ⅱ</t>
    <rPh sb="0" eb="2">
      <t>シンニン</t>
    </rPh>
    <rPh sb="2" eb="4">
      <t>ホウモン</t>
    </rPh>
    <rPh sb="4" eb="7">
      <t>カンゴシ</t>
    </rPh>
    <rPh sb="7" eb="9">
      <t>ケンシュウ</t>
    </rPh>
    <phoneticPr fontId="1"/>
  </si>
  <si>
    <t>e-ラーニング</t>
    <phoneticPr fontId="1"/>
  </si>
  <si>
    <t>地域研修（□□病院）</t>
    <rPh sb="0" eb="2">
      <t>チイキ</t>
    </rPh>
    <rPh sb="2" eb="4">
      <t>ケンシュウ</t>
    </rPh>
    <rPh sb="7" eb="9">
      <t>ビョウイン</t>
    </rPh>
    <phoneticPr fontId="1"/>
  </si>
  <si>
    <t>地域研修（□□施設）</t>
  </si>
  <si>
    <t>訪問看護全般　</t>
    <rPh sb="0" eb="4">
      <t>ホウモン</t>
    </rPh>
    <rPh sb="4" eb="6">
      <t>ゼンパン</t>
    </rPh>
    <phoneticPr fontId="1"/>
  </si>
  <si>
    <t>〇</t>
    <phoneticPr fontId="1"/>
  </si>
  <si>
    <t>接遇・マナー</t>
    <rPh sb="0" eb="2">
      <t>セツグウ</t>
    </rPh>
    <phoneticPr fontId="1"/>
  </si>
  <si>
    <t>歩行介助　車椅子介助</t>
    <rPh sb="0" eb="2">
      <t>ホコウ</t>
    </rPh>
    <rPh sb="2" eb="4">
      <t>カイジョ</t>
    </rPh>
    <rPh sb="5" eb="8">
      <t>クルマイス</t>
    </rPh>
    <rPh sb="8" eb="10">
      <t>カイジョ</t>
    </rPh>
    <phoneticPr fontId="1"/>
  </si>
  <si>
    <t>接遇、バイタル測定
コミュニケーション</t>
    <rPh sb="0" eb="2">
      <t>セツグウ</t>
    </rPh>
    <rPh sb="7" eb="9">
      <t>ソクテイ</t>
    </rPh>
    <phoneticPr fontId="1"/>
  </si>
  <si>
    <t>情報収集の方法</t>
    <rPh sb="0" eb="2">
      <t>ジョウホウ</t>
    </rPh>
    <rPh sb="2" eb="4">
      <t>シュウシュウ</t>
    </rPh>
    <rPh sb="5" eb="7">
      <t>ホウホウ</t>
    </rPh>
    <phoneticPr fontId="1"/>
  </si>
  <si>
    <t>介護保険　訪問看護の特性</t>
    <rPh sb="0" eb="2">
      <t>カイゴ</t>
    </rPh>
    <rPh sb="2" eb="4">
      <t>ホケン</t>
    </rPh>
    <rPh sb="5" eb="9">
      <t>ホウモンカンゴ</t>
    </rPh>
    <rPh sb="10" eb="12">
      <t>トクセイ</t>
    </rPh>
    <phoneticPr fontId="1"/>
  </si>
  <si>
    <t>訪問看護支援センター</t>
    <rPh sb="0" eb="2">
      <t>ホウモン</t>
    </rPh>
    <rPh sb="2" eb="4">
      <t>カンゴ</t>
    </rPh>
    <rPh sb="4" eb="6">
      <t>シエン</t>
    </rPh>
    <phoneticPr fontId="1"/>
  </si>
  <si>
    <t>地域包括ケアシステム</t>
    <rPh sb="0" eb="2">
      <t>チイキ</t>
    </rPh>
    <rPh sb="2" eb="4">
      <t>ホウカツ</t>
    </rPh>
    <phoneticPr fontId="1"/>
  </si>
  <si>
    <t>ステーション間の連携</t>
    <rPh sb="6" eb="7">
      <t>カン</t>
    </rPh>
    <rPh sb="8" eb="10">
      <t>レンケイ</t>
    </rPh>
    <phoneticPr fontId="1"/>
  </si>
  <si>
    <t>入退院支援</t>
    <rPh sb="0" eb="1">
      <t>ニュウ</t>
    </rPh>
    <rPh sb="1" eb="3">
      <t>タイイン</t>
    </rPh>
    <rPh sb="3" eb="5">
      <t>シエン</t>
    </rPh>
    <phoneticPr fontId="1"/>
  </si>
  <si>
    <t>□□病院</t>
    <rPh sb="2" eb="4">
      <t>ビョウイン</t>
    </rPh>
    <phoneticPr fontId="1"/>
  </si>
  <si>
    <t>新任訪問看護研修Ⅱ</t>
    <rPh sb="0" eb="2">
      <t>シンニン</t>
    </rPh>
    <rPh sb="2" eb="4">
      <t>ホウモン</t>
    </rPh>
    <rPh sb="4" eb="6">
      <t>カンゴ</t>
    </rPh>
    <rPh sb="6" eb="8">
      <t>ケンシュウ</t>
    </rPh>
    <phoneticPr fontId="1"/>
  </si>
  <si>
    <t>ステーション協会</t>
    <rPh sb="6" eb="8">
      <t>キョウカイ</t>
    </rPh>
    <phoneticPr fontId="1"/>
  </si>
  <si>
    <t>OJT</t>
    <phoneticPr fontId="1"/>
  </si>
  <si>
    <t>□□□の対応</t>
    <rPh sb="4" eb="6">
      <t>タイオウ</t>
    </rPh>
    <phoneticPr fontId="1"/>
  </si>
  <si>
    <t>□□□の介助</t>
    <rPh sb="4" eb="6">
      <t>カイジョ</t>
    </rPh>
    <phoneticPr fontId="1"/>
  </si>
  <si>
    <t>□□□訪問看護研修</t>
    <rPh sb="3" eb="5">
      <t>ホウモン</t>
    </rPh>
    <rPh sb="5" eb="7">
      <t>カンゴ</t>
    </rPh>
    <rPh sb="7" eb="9">
      <t>ケンシュウ</t>
    </rPh>
    <phoneticPr fontId="1"/>
  </si>
  <si>
    <t>訪問看護をめぐる制度</t>
    <rPh sb="0" eb="2">
      <t>ホウモン</t>
    </rPh>
    <rPh sb="2" eb="4">
      <t>カンゴ</t>
    </rPh>
    <rPh sb="8" eb="10">
      <t>セイド</t>
    </rPh>
    <phoneticPr fontId="1"/>
  </si>
  <si>
    <t>□□□の質に関する評価</t>
    <rPh sb="4" eb="5">
      <t>シツ</t>
    </rPh>
    <rPh sb="6" eb="7">
      <t>カン</t>
    </rPh>
    <rPh sb="9" eb="11">
      <t>ヒョウカ</t>
    </rPh>
    <phoneticPr fontId="1"/>
  </si>
  <si>
    <t>□□□のケースの場合</t>
    <rPh sb="8" eb="10">
      <t>バアイ</t>
    </rPh>
    <phoneticPr fontId="1"/>
  </si>
  <si>
    <t>□□□□</t>
    <phoneticPr fontId="1"/>
  </si>
  <si>
    <t>谷町○子</t>
    <rPh sb="0" eb="2">
      <t>タニマチ</t>
    </rPh>
    <rPh sb="3" eb="4">
      <t>コ</t>
    </rPh>
    <phoneticPr fontId="1"/>
  </si>
  <si>
    <r>
      <t>訪問看護とは　</t>
    </r>
    <r>
      <rPr>
        <sz val="10"/>
        <color rgb="FFFF0000"/>
        <rFont val="ＭＳ 明朝"/>
        <family val="1"/>
        <charset val="128"/>
      </rPr>
      <t>理念　記録方法</t>
    </r>
    <phoneticPr fontId="1"/>
  </si>
  <si>
    <t>0000年　　00月　　00日</t>
    <rPh sb="4" eb="5">
      <t>ネン</t>
    </rPh>
    <rPh sb="9" eb="10">
      <t>ツキ</t>
    </rPh>
    <rPh sb="14" eb="15">
      <t>ヒ</t>
    </rPh>
    <phoneticPr fontId="1"/>
  </si>
  <si>
    <t xml:space="preserve">　　全体カンファレンス、指導者、管理者、新任職員の面談を定期的に行う。
</t>
    <phoneticPr fontId="1"/>
  </si>
  <si>
    <t>　　目標設定しながら成長の状況を新任と管理者側の両方で把握していく。</t>
    <phoneticPr fontId="1"/>
  </si>
  <si>
    <t xml:space="preserve">大阪府新任訪問看護職員育成経費
</t>
    <phoneticPr fontId="3"/>
  </si>
  <si>
    <t>法人名</t>
    <rPh sb="0" eb="3">
      <t>ホウジンメイ</t>
    </rPh>
    <phoneticPr fontId="1"/>
  </si>
  <si>
    <t>□□ステーション</t>
    <phoneticPr fontId="1"/>
  </si>
  <si>
    <t>〇△□訪問看護ステーション</t>
    <phoneticPr fontId="1"/>
  </si>
  <si>
    <t>↓</t>
    <phoneticPr fontId="1"/>
  </si>
  <si>
    <t>（別紙３）へ</t>
    <rPh sb="1" eb="3">
      <t>ベッシ</t>
    </rPh>
    <phoneticPr fontId="1"/>
  </si>
  <si>
    <t>（別紙３）　対象となる新任訪問看護職員を入力する</t>
    <rPh sb="1" eb="3">
      <t>ベッシ</t>
    </rPh>
    <rPh sb="6" eb="8">
      <t>タイショウ</t>
    </rPh>
    <rPh sb="11" eb="13">
      <t>シンニン</t>
    </rPh>
    <rPh sb="13" eb="15">
      <t>ホウモン</t>
    </rPh>
    <rPh sb="15" eb="17">
      <t>カンゴ</t>
    </rPh>
    <rPh sb="17" eb="19">
      <t>ショクイン</t>
    </rPh>
    <rPh sb="20" eb="22">
      <t>ニュウリョク</t>
    </rPh>
    <phoneticPr fontId="1"/>
  </si>
  <si>
    <t>（別紙２）　へ</t>
    <rPh sb="1" eb="3">
      <t>ベッシ</t>
    </rPh>
    <phoneticPr fontId="1"/>
  </si>
  <si>
    <t>（別紙４）　へ</t>
    <phoneticPr fontId="1"/>
  </si>
  <si>
    <t>（別紙２）　研修計画を入力する　※１人につき１枚作成</t>
    <rPh sb="18" eb="19">
      <t>ニン</t>
    </rPh>
    <rPh sb="23" eb="24">
      <t>マイ</t>
    </rPh>
    <rPh sb="24" eb="26">
      <t>サクセイ</t>
    </rPh>
    <phoneticPr fontId="1"/>
  </si>
  <si>
    <t>（別紙４）　支出予定額（経費の内訳）を入力する　※１人につき１枚作成</t>
    <rPh sb="1" eb="3">
      <t>ベッシ</t>
    </rPh>
    <rPh sb="6" eb="8">
      <t>シシュツ</t>
    </rPh>
    <rPh sb="8" eb="10">
      <t>ヨテイ</t>
    </rPh>
    <rPh sb="10" eb="11">
      <t>ガク</t>
    </rPh>
    <rPh sb="12" eb="14">
      <t>ケイヒ</t>
    </rPh>
    <rPh sb="15" eb="17">
      <t>ウチワケ</t>
    </rPh>
    <rPh sb="19" eb="21">
      <t>ニュウリョク</t>
    </rPh>
    <phoneticPr fontId="1"/>
  </si>
  <si>
    <t>（別紙１）へ</t>
    <rPh sb="1" eb="3">
      <t>ベッシ</t>
    </rPh>
    <phoneticPr fontId="1"/>
  </si>
  <si>
    <t>（別紙５）へ</t>
    <rPh sb="1" eb="3">
      <t>ベッシ</t>
    </rPh>
    <phoneticPr fontId="1"/>
  </si>
  <si>
    <t>（別表２第1号様式）へ</t>
    <rPh sb="1" eb="3">
      <t>ベッピョウ</t>
    </rPh>
    <rPh sb="4" eb="5">
      <t>ダイ</t>
    </rPh>
    <rPh sb="6" eb="7">
      <t>ゴウ</t>
    </rPh>
    <rPh sb="7" eb="9">
      <t>ヨウシキ</t>
    </rPh>
    <phoneticPr fontId="1"/>
  </si>
  <si>
    <t>（別紙６）へ</t>
    <rPh sb="1" eb="3">
      <t>ベッシ</t>
    </rPh>
    <phoneticPr fontId="1"/>
  </si>
  <si>
    <t>（別紙１）を見ながら金額を入力する</t>
    <rPh sb="1" eb="3">
      <t>ベッシ</t>
    </rPh>
    <rPh sb="6" eb="7">
      <t>ミ</t>
    </rPh>
    <rPh sb="10" eb="12">
      <t>キンガク</t>
    </rPh>
    <rPh sb="13" eb="15">
      <t>ニュウリョク</t>
    </rPh>
    <phoneticPr fontId="1"/>
  </si>
  <si>
    <t>各項目を入力する</t>
    <rPh sb="0" eb="1">
      <t>カク</t>
    </rPh>
    <phoneticPr fontId="1"/>
  </si>
  <si>
    <t>事業効果と課題についても必ず記載すること</t>
    <rPh sb="0" eb="4">
      <t>ジギョウコウカ</t>
    </rPh>
    <rPh sb="5" eb="7">
      <t>カダイ</t>
    </rPh>
    <rPh sb="12" eb="13">
      <t>カナラ</t>
    </rPh>
    <rPh sb="14" eb="16">
      <t>キサイ</t>
    </rPh>
    <phoneticPr fontId="1"/>
  </si>
  <si>
    <t>（別表２第1号様式）　　金額（２・５・６）以外の箇所を入力する</t>
    <phoneticPr fontId="1"/>
  </si>
  <si>
    <t>（別紙４）を見ながら入力する　※１人1行で入力</t>
    <rPh sb="1" eb="3">
      <t>ベッシ</t>
    </rPh>
    <rPh sb="6" eb="7">
      <t>ミ</t>
    </rPh>
    <rPh sb="10" eb="12">
      <t>ニュウリョク</t>
    </rPh>
    <rPh sb="17" eb="18">
      <t>ニン</t>
    </rPh>
    <rPh sb="19" eb="20">
      <t>ギョウ</t>
    </rPh>
    <rPh sb="21" eb="23">
      <t>ニュウリョク</t>
    </rPh>
    <phoneticPr fontId="1"/>
  </si>
  <si>
    <t>（別紙１）と（別紙４）を見ながら入力する　収入と支出の合計は等しくなること</t>
    <rPh sb="1" eb="3">
      <t>ベッシ</t>
    </rPh>
    <rPh sb="7" eb="9">
      <t>ベッシ</t>
    </rPh>
    <rPh sb="12" eb="13">
      <t>ミ</t>
    </rPh>
    <rPh sb="16" eb="18">
      <t>ニュウリョク</t>
    </rPh>
    <rPh sb="21" eb="23">
      <t>シュウニュウ</t>
    </rPh>
    <rPh sb="24" eb="26">
      <t>シシュツ</t>
    </rPh>
    <rPh sb="27" eb="29">
      <t>ゴウケイ</t>
    </rPh>
    <rPh sb="30" eb="31">
      <t>ヒト</t>
    </rPh>
    <phoneticPr fontId="1"/>
  </si>
  <si>
    <r>
      <rPr>
        <sz val="12"/>
        <color rgb="FFFF0000"/>
        <rFont val="ＭＳ 明朝"/>
        <family val="1"/>
        <charset val="128"/>
      </rPr>
      <t>令和7年度</t>
    </r>
    <r>
      <rPr>
        <sz val="12"/>
        <rFont val="ＭＳ 明朝"/>
        <family val="1"/>
        <charset val="128"/>
      </rPr>
      <t>大阪府新任訪問看護職員育成事業費補助金交付申請書</t>
    </r>
    <rPh sb="3" eb="5">
      <t>ネンド</t>
    </rPh>
    <rPh sb="5" eb="8">
      <t>オオサカフ</t>
    </rPh>
    <rPh sb="10" eb="12">
      <t>ホウモン</t>
    </rPh>
    <rPh sb="12" eb="14">
      <t>カンゴ</t>
    </rPh>
    <rPh sb="14" eb="16">
      <t>ショクイン</t>
    </rPh>
    <rPh sb="16" eb="18">
      <t>イクセイ</t>
    </rPh>
    <rPh sb="18" eb="20">
      <t>ジギョウ</t>
    </rPh>
    <rPh sb="20" eb="21">
      <t>ヒ</t>
    </rPh>
    <rPh sb="21" eb="24">
      <t>ホジョキン</t>
    </rPh>
    <rPh sb="24" eb="26">
      <t>コウフ</t>
    </rPh>
    <rPh sb="26" eb="28">
      <t>シンセイ</t>
    </rPh>
    <rPh sb="28" eb="29">
      <t>ショ</t>
    </rPh>
    <phoneticPr fontId="1"/>
  </si>
  <si>
    <r>
      <rPr>
        <sz val="12"/>
        <color rgb="FFFF0000"/>
        <rFont val="ＭＳ 明朝"/>
        <family val="1"/>
        <charset val="128"/>
      </rPr>
      <t>令和</t>
    </r>
    <r>
      <rPr>
        <sz val="12"/>
        <color rgb="FFFF0000"/>
        <rFont val="Century"/>
        <family val="1"/>
      </rPr>
      <t xml:space="preserve">   8</t>
    </r>
    <r>
      <rPr>
        <sz val="12"/>
        <color rgb="FFFF0000"/>
        <rFont val="ＭＳ 明朝"/>
        <family val="1"/>
        <charset val="128"/>
      </rPr>
      <t>　年</t>
    </r>
    <r>
      <rPr>
        <sz val="12"/>
        <color rgb="FFFF0000"/>
        <rFont val="Century"/>
        <family val="1"/>
      </rPr>
      <t xml:space="preserve">   1</t>
    </r>
    <r>
      <rPr>
        <sz val="12"/>
        <color rgb="FFFF0000"/>
        <rFont val="ＭＳ 明朝"/>
        <family val="1"/>
        <charset val="128"/>
      </rPr>
      <t>　月</t>
    </r>
    <r>
      <rPr>
        <sz val="12"/>
        <color rgb="FFFF0000"/>
        <rFont val="Century"/>
        <family val="1"/>
      </rPr>
      <t xml:space="preserve">  31  </t>
    </r>
    <r>
      <rPr>
        <sz val="12"/>
        <color rgb="FFFF0000"/>
        <rFont val="ＭＳ 明朝"/>
        <family val="1"/>
        <charset val="128"/>
      </rPr>
      <t>日</t>
    </r>
    <phoneticPr fontId="1"/>
  </si>
  <si>
    <t>〇〇</t>
    <phoneticPr fontId="1"/>
  </si>
  <si>
    <t>△△</t>
    <phoneticPr fontId="1"/>
  </si>
  <si>
    <t>□□</t>
    <phoneticPr fontId="1"/>
  </si>
  <si>
    <t>□□□□（担当）</t>
    <rPh sb="5" eb="7">
      <t>タントウ</t>
    </rPh>
    <phoneticPr fontId="1"/>
  </si>
  <si>
    <t>△△△△（主任）</t>
    <rPh sb="5" eb="7">
      <t>シュニン</t>
    </rPh>
    <phoneticPr fontId="1"/>
  </si>
  <si>
    <t>〇〇〇〇（管理者）</t>
    <rPh sb="5" eb="8">
      <t>カンリシャ</t>
    </rPh>
    <phoneticPr fontId="1"/>
  </si>
  <si>
    <t>令和7年00月00日</t>
    <rPh sb="3" eb="4">
      <t>ネン</t>
    </rPh>
    <rPh sb="6" eb="7">
      <t>ガツ</t>
    </rPh>
    <rPh sb="9" eb="10">
      <t>ニチ</t>
    </rPh>
    <phoneticPr fontId="1"/>
  </si>
  <si>
    <r>
      <rPr>
        <sz val="14"/>
        <color rgb="FFFF0000"/>
        <rFont val="ＭＳ 明朝"/>
        <family val="1"/>
        <charset val="128"/>
      </rPr>
      <t>令和７年度</t>
    </r>
    <r>
      <rPr>
        <sz val="14"/>
        <rFont val="ＭＳ 明朝"/>
        <family val="1"/>
        <charset val="128"/>
      </rPr>
      <t xml:space="preserve"> 大阪府新任訪問看護職員育成事業計画書</t>
    </r>
    <rPh sb="6" eb="9">
      <t>オオサカフ</t>
    </rPh>
    <rPh sb="11" eb="13">
      <t>ホウモン</t>
    </rPh>
    <rPh sb="13" eb="15">
      <t>カンゴ</t>
    </rPh>
    <rPh sb="15" eb="17">
      <t>ショクイン</t>
    </rPh>
    <rPh sb="17" eb="19">
      <t>イクセイ</t>
    </rPh>
    <rPh sb="19" eb="21">
      <t>ジギョウ</t>
    </rPh>
    <rPh sb="21" eb="24">
      <t>ケイカクショ</t>
    </rPh>
    <phoneticPr fontId="3"/>
  </si>
  <si>
    <r>
      <t>２　配置従業員数（　</t>
    </r>
    <r>
      <rPr>
        <sz val="11"/>
        <color rgb="FFFF0000"/>
        <rFont val="ＭＳ 明朝"/>
        <family val="1"/>
        <charset val="128"/>
      </rPr>
      <t>令和７年　00月　00日</t>
    </r>
    <r>
      <rPr>
        <sz val="11"/>
        <rFont val="ＭＳ 明朝"/>
        <family val="1"/>
        <charset val="128"/>
      </rPr>
      <t>時点）※当該事業対象者の新任訪問看護職員は含まない。</t>
    </r>
    <rPh sb="2" eb="4">
      <t>ハイチ</t>
    </rPh>
    <rPh sb="4" eb="7">
      <t>ジュウギョウイン</t>
    </rPh>
    <rPh sb="7" eb="8">
      <t>スウ</t>
    </rPh>
    <rPh sb="10" eb="12">
      <t>レイワ</t>
    </rPh>
    <rPh sb="13" eb="14">
      <t>ネン</t>
    </rPh>
    <rPh sb="17" eb="18">
      <t>ガツ</t>
    </rPh>
    <rPh sb="21" eb="22">
      <t>ヒ</t>
    </rPh>
    <rPh sb="22" eb="24">
      <t>ジテン</t>
    </rPh>
    <rPh sb="26" eb="28">
      <t>トウガイ</t>
    </rPh>
    <rPh sb="28" eb="30">
      <t>ジギョウ</t>
    </rPh>
    <rPh sb="30" eb="32">
      <t>タイショウ</t>
    </rPh>
    <rPh sb="32" eb="33">
      <t>シャ</t>
    </rPh>
    <rPh sb="36" eb="38">
      <t>ホウモン</t>
    </rPh>
    <rPh sb="38" eb="40">
      <t>カンゴ</t>
    </rPh>
    <rPh sb="40" eb="42">
      <t>ショクイン</t>
    </rPh>
    <rPh sb="43" eb="44">
      <t>フク</t>
    </rPh>
    <phoneticPr fontId="1"/>
  </si>
  <si>
    <r>
      <t>人　（</t>
    </r>
    <r>
      <rPr>
        <sz val="11"/>
        <color rgb="FFFF0000"/>
        <rFont val="ＭＳ 明朝"/>
        <family val="1"/>
        <charset val="128"/>
      </rPr>
      <t>令和　７年　00月　00日</t>
    </r>
    <r>
      <rPr>
        <sz val="11"/>
        <rFont val="ＭＳ 明朝"/>
        <family val="1"/>
        <charset val="128"/>
      </rPr>
      <t>現在　：　実人員）</t>
    </r>
    <rPh sb="0" eb="1">
      <t>ヒト</t>
    </rPh>
    <rPh sb="7" eb="8">
      <t>ネン</t>
    </rPh>
    <rPh sb="11" eb="12">
      <t>ツキ</t>
    </rPh>
    <rPh sb="15" eb="16">
      <t>ヒ</t>
    </rPh>
    <rPh sb="16" eb="18">
      <t>ゲンザイ</t>
    </rPh>
    <rPh sb="21" eb="22">
      <t>ジツ</t>
    </rPh>
    <rPh sb="22" eb="24">
      <t>ジンイン</t>
    </rPh>
    <phoneticPr fontId="1"/>
  </si>
  <si>
    <r>
      <t>人　（</t>
    </r>
    <r>
      <rPr>
        <sz val="11"/>
        <color rgb="FFFF0000"/>
        <rFont val="ＭＳ 明朝"/>
        <family val="1"/>
        <charset val="128"/>
      </rPr>
      <t>令和　７年　00月　00日</t>
    </r>
    <r>
      <rPr>
        <sz val="11"/>
        <rFont val="ＭＳ 明朝"/>
        <family val="1"/>
        <charset val="128"/>
      </rPr>
      <t>現在）</t>
    </r>
    <rPh sb="0" eb="1">
      <t>ヒト</t>
    </rPh>
    <rPh sb="3" eb="5">
      <t>レイワ</t>
    </rPh>
    <rPh sb="7" eb="8">
      <t>ネン</t>
    </rPh>
    <rPh sb="11" eb="12">
      <t>ガツ</t>
    </rPh>
    <rPh sb="15" eb="18">
      <t>ニチゲンザイ</t>
    </rPh>
    <rPh sb="16" eb="18">
      <t>ゲンザイ</t>
    </rPh>
    <phoneticPr fontId="1"/>
  </si>
  <si>
    <t>　　〇〇〇〇（管理者）　教育業務統括</t>
    <phoneticPr fontId="1"/>
  </si>
  <si>
    <t>　　△△△△（主任）　　教育業務補佐</t>
    <phoneticPr fontId="1"/>
  </si>
  <si>
    <t>　　□□□□（担当）　　教育主担当</t>
    <phoneticPr fontId="1"/>
  </si>
  <si>
    <t>　新任訪問看護職員名簿</t>
    <rPh sb="3" eb="5">
      <t>ホウモン</t>
    </rPh>
    <rPh sb="5" eb="7">
      <t>カンゴ</t>
    </rPh>
    <rPh sb="7" eb="9">
      <t>ショクイン</t>
    </rPh>
    <rPh sb="9" eb="11">
      <t>メイボ</t>
    </rPh>
    <phoneticPr fontId="1"/>
  </si>
  <si>
    <t>（令和　７年　00月末時点）</t>
    <phoneticPr fontId="1"/>
  </si>
  <si>
    <t>令和　7年　00月　00日</t>
    <rPh sb="4" eb="5">
      <t>ネン</t>
    </rPh>
    <rPh sb="8" eb="9">
      <t>ツキ</t>
    </rPh>
    <rPh sb="12" eb="13">
      <t>ヒ</t>
    </rPh>
    <phoneticPr fontId="1"/>
  </si>
  <si>
    <r>
      <rPr>
        <sz val="20"/>
        <color rgb="FFFF0000"/>
        <rFont val="ＭＳ 明朝"/>
        <family val="1"/>
        <charset val="128"/>
      </rPr>
      <t xml:space="preserve">令和７年度 </t>
    </r>
    <r>
      <rPr>
        <sz val="20"/>
        <rFont val="ＭＳ 明朝"/>
        <family val="1"/>
        <charset val="128"/>
      </rPr>
      <t>大阪府新任訪問看護職員育成事業 所要額調書</t>
    </r>
    <rPh sb="3" eb="4">
      <t>ネン</t>
    </rPh>
    <rPh sb="4" eb="5">
      <t>ド</t>
    </rPh>
    <rPh sb="6" eb="8">
      <t>オオサカ</t>
    </rPh>
    <rPh sb="8" eb="9">
      <t>フ</t>
    </rPh>
    <rPh sb="11" eb="13">
      <t>ホウモン</t>
    </rPh>
    <rPh sb="13" eb="15">
      <t>カンゴ</t>
    </rPh>
    <rPh sb="15" eb="17">
      <t>ショクイン</t>
    </rPh>
    <rPh sb="17" eb="19">
      <t>イクセイ</t>
    </rPh>
    <rPh sb="19" eb="21">
      <t>ジギョウ</t>
    </rPh>
    <rPh sb="25" eb="27">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</si>
</sst>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 "/>
    <numFmt numFmtId="179" formatCode="#,##0_);[Red]\(#,##0\)"/>
    <numFmt numFmtId="180" formatCode="[$-411]ggge&quot;年&quot;m&quot;月&quot;d&quot;日&quot;;@"/>
    <numFmt numFmtId="181" formatCode="&quot;金&quot;###,##0"/>
    <numFmt numFmtId="182" formatCode="0_);[Red]\(0\)"/>
  </numFmts>
  <fonts count="73"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sz val="12"/>
      <color indexed="10"/>
      <name val="HG丸ｺﾞｼｯｸM-PRO"/>
      <family val="3"/>
      <charset val="128"/>
    </font>
    <font>
      <b/>
      <sz val="14"/>
      <color indexed="10"/>
      <name val="HG丸ｺﾞｼｯｸM-PRO"/>
      <family val="3"/>
      <charset val="128"/>
    </font>
    <font>
      <sz val="11"/>
      <name val="ＭＳ Ｐゴシック"/>
      <family val="3"/>
      <charset val="128"/>
    </font>
    <font>
      <b/>
      <sz val="12"/>
      <name val="ＭＳ 明朝"/>
      <family val="1"/>
      <charset val="128"/>
    </font>
    <font>
      <sz val="11"/>
      <name val="Century Gothic"/>
      <family val="2"/>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
      <i/>
      <sz val="9"/>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HG丸ｺﾞｼｯｸM-PRO"/>
      <family val="3"/>
      <charset val="128"/>
    </font>
    <font>
      <b/>
      <sz val="12"/>
      <color indexed="10"/>
      <name val="HG丸ｺﾞｼｯｸM-PRO"/>
      <family val="3"/>
      <charset val="128"/>
    </font>
    <font>
      <sz val="12"/>
      <name val="Century"/>
      <family val="1"/>
    </font>
    <font>
      <sz val="11"/>
      <name val="Century"/>
      <family val="1"/>
    </font>
    <font>
      <b/>
      <sz val="14"/>
      <color indexed="10"/>
      <name val="Century"/>
      <family val="1"/>
    </font>
    <font>
      <b/>
      <u/>
      <sz val="14"/>
      <color indexed="10"/>
      <name val="Century"/>
      <family val="1"/>
    </font>
    <font>
      <b/>
      <u/>
      <sz val="14"/>
      <color indexed="10"/>
      <name val="HG丸ｺﾞｼｯｸM-PRO"/>
      <family val="3"/>
      <charset val="128"/>
    </font>
    <font>
      <sz val="10"/>
      <name val="ＭＳ Ｐゴシック"/>
      <family val="3"/>
      <charset val="128"/>
    </font>
    <font>
      <b/>
      <sz val="9"/>
      <color indexed="81"/>
      <name val="ＭＳ Ｐゴシック"/>
      <family val="3"/>
      <charset val="128"/>
    </font>
    <font>
      <sz val="12"/>
      <name val="ＭＳ ゴシック"/>
      <family val="3"/>
      <charset val="128"/>
    </font>
    <font>
      <sz val="1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2"/>
      <color rgb="FFFF0000"/>
      <name val="HG丸ｺﾞｼｯｸM-PRO"/>
      <family val="3"/>
      <charset val="128"/>
    </font>
    <font>
      <b/>
      <sz val="12"/>
      <color rgb="FFFF0000"/>
      <name val="Century"/>
      <family val="1"/>
    </font>
    <font>
      <sz val="9"/>
      <color rgb="FF0070C0"/>
      <name val="ＭＳ Ｐゴシック"/>
      <family val="3"/>
      <charset val="128"/>
      <scheme val="minor"/>
    </font>
    <font>
      <sz val="11"/>
      <color theme="0"/>
      <name val="ＭＳ Ｐゴシック"/>
      <family val="3"/>
      <charset val="128"/>
    </font>
    <font>
      <sz val="11"/>
      <color rgb="FF0070C0"/>
      <name val="ＭＳ Ｐゴシック"/>
      <family val="3"/>
      <charset val="128"/>
      <scheme val="minor"/>
    </font>
    <font>
      <sz val="10"/>
      <color theme="1"/>
      <name val="ＭＳ 明朝"/>
      <family val="1"/>
      <charset val="128"/>
    </font>
    <font>
      <sz val="11"/>
      <color theme="1"/>
      <name val="ＭＳ 明朝"/>
      <family val="1"/>
      <charset val="128"/>
    </font>
    <font>
      <sz val="10"/>
      <color theme="1"/>
      <name val="ＭＳ Ｐゴシック"/>
      <family val="3"/>
      <charset val="128"/>
      <scheme val="minor"/>
    </font>
    <font>
      <sz val="12"/>
      <name val="ＭＳ Ｐゴシック"/>
      <family val="3"/>
      <charset val="128"/>
      <scheme val="minor"/>
    </font>
    <font>
      <sz val="20"/>
      <name val="ＭＳ 明朝"/>
      <family val="1"/>
      <charset val="128"/>
    </font>
    <font>
      <sz val="10.5"/>
      <name val="ＭＳ 明朝"/>
      <family val="1"/>
      <charset val="128"/>
    </font>
    <font>
      <sz val="12"/>
      <color rgb="FFFF0000"/>
      <name val="Century"/>
      <family val="1"/>
    </font>
    <font>
      <sz val="12"/>
      <color rgb="FFFF0000"/>
      <name val="ＭＳ 明朝"/>
      <family val="1"/>
      <charset val="128"/>
    </font>
    <font>
      <sz val="12"/>
      <color rgb="FFFF0000"/>
      <name val="Century"/>
      <family val="1"/>
      <charset val="128"/>
    </font>
    <font>
      <sz val="14"/>
      <color rgb="FFFF0000"/>
      <name val="ＭＳ 明朝"/>
      <family val="1"/>
      <charset val="128"/>
    </font>
    <font>
      <b/>
      <sz val="12"/>
      <color rgb="FFFF0000"/>
      <name val="ＭＳ 明朝"/>
      <family val="1"/>
      <charset val="128"/>
    </font>
    <font>
      <sz val="16"/>
      <color rgb="FFFF0000"/>
      <name val="ＭＳ 明朝"/>
      <family val="1"/>
      <charset val="128"/>
    </font>
    <font>
      <sz val="20"/>
      <color rgb="FFFF0000"/>
      <name val="ＭＳ 明朝"/>
      <family val="1"/>
      <charset val="128"/>
    </font>
    <font>
      <sz val="11"/>
      <color rgb="FFFF0000"/>
      <name val="ＭＳ 明朝"/>
      <family val="1"/>
      <charset val="128"/>
    </font>
    <font>
      <sz val="12"/>
      <color rgb="FFFF0000"/>
      <name val="Century Gothic"/>
      <family val="2"/>
    </font>
    <font>
      <sz val="14"/>
      <color rgb="FFFF0000"/>
      <name val="Century Gothic"/>
      <family val="2"/>
    </font>
    <font>
      <b/>
      <sz val="18"/>
      <color rgb="FFFF0000"/>
      <name val="Century Gothic"/>
      <family val="2"/>
    </font>
    <font>
      <sz val="14"/>
      <color rgb="FFFF0000"/>
      <name val="Century"/>
      <family val="1"/>
    </font>
    <font>
      <b/>
      <sz val="20"/>
      <color rgb="FFFF0000"/>
      <name val="ＭＳ 明朝"/>
      <family val="1"/>
      <charset val="128"/>
    </font>
    <font>
      <sz val="10"/>
      <color rgb="FFFF0000"/>
      <name val="ＭＳ 明朝"/>
      <family val="1"/>
      <charset val="128"/>
    </font>
    <font>
      <sz val="12"/>
      <color theme="3"/>
      <name val="BIZ UDPゴシック"/>
      <family val="3"/>
      <charset val="128"/>
    </font>
    <font>
      <sz val="11"/>
      <color theme="3"/>
      <name val="ＭＳ Ｐゴシック"/>
      <family val="3"/>
      <charset val="128"/>
    </font>
    <font>
      <sz val="12"/>
      <color rgb="FFFF0000"/>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6" fillId="0" borderId="0" applyNumberFormat="0" applyFill="0" applyBorder="0" applyAlignment="0" applyProtection="0">
      <alignment vertical="top"/>
      <protection locked="0"/>
    </xf>
    <xf numFmtId="38" fontId="7" fillId="0" borderId="0" applyFont="0" applyFill="0" applyBorder="0" applyAlignment="0" applyProtection="0"/>
    <xf numFmtId="38" fontId="16" fillId="0" borderId="0" applyFont="0" applyFill="0" applyBorder="0" applyAlignment="0" applyProtection="0"/>
    <xf numFmtId="0" fontId="7" fillId="0" borderId="0"/>
    <xf numFmtId="0" fontId="2" fillId="0" borderId="0"/>
    <xf numFmtId="1" fontId="5" fillId="0" borderId="0"/>
    <xf numFmtId="0" fontId="7" fillId="0" borderId="0">
      <alignment vertical="center"/>
    </xf>
    <xf numFmtId="0" fontId="16" fillId="0" borderId="0">
      <alignment vertical="center"/>
    </xf>
  </cellStyleXfs>
  <cellXfs count="801">
    <xf numFmtId="0" fontId="0" fillId="0" borderId="0" xfId="0"/>
    <xf numFmtId="0" fontId="4" fillId="0" borderId="0" xfId="0" applyFont="1" applyAlignment="1">
      <alignment vertical="center"/>
    </xf>
    <xf numFmtId="0" fontId="2" fillId="0" borderId="0" xfId="4" applyFont="1" applyAlignment="1">
      <alignment vertical="center"/>
    </xf>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horizontal="distributed" vertical="center"/>
    </xf>
    <xf numFmtId="0" fontId="4" fillId="0" borderId="5" xfId="4"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4" applyFont="1" applyBorder="1" applyAlignment="1">
      <alignment horizontal="distributed" vertical="center"/>
    </xf>
    <xf numFmtId="0" fontId="2" fillId="0" borderId="0" xfId="0" applyFont="1"/>
    <xf numFmtId="0" fontId="2" fillId="0" borderId="1" xfId="0" applyFont="1" applyBorder="1"/>
    <xf numFmtId="0" fontId="2" fillId="0" borderId="3" xfId="0" applyFont="1" applyBorder="1"/>
    <xf numFmtId="0" fontId="2" fillId="0" borderId="2" xfId="0" applyFont="1" applyBorder="1"/>
    <xf numFmtId="0" fontId="4" fillId="0" borderId="1" xfId="4" applyFont="1" applyBorder="1"/>
    <xf numFmtId="0" fontId="4" fillId="0" borderId="2" xfId="4" applyFont="1" applyBorder="1"/>
    <xf numFmtId="0" fontId="4" fillId="0" borderId="1" xfId="4" applyFont="1" applyBorder="1" applyAlignment="1">
      <alignment horizontal="center" vertical="center" justifyLastLine="1"/>
    </xf>
    <xf numFmtId="0" fontId="4" fillId="0" borderId="12" xfId="4" applyFont="1" applyBorder="1" applyAlignment="1">
      <alignment horizontal="center" vertical="center" justifyLastLine="1"/>
    </xf>
    <xf numFmtId="0" fontId="4" fillId="0" borderId="7" xfId="4" applyFont="1" applyBorder="1"/>
    <xf numFmtId="0" fontId="4" fillId="0" borderId="8" xfId="4" applyFont="1" applyBorder="1"/>
    <xf numFmtId="0" fontId="4" fillId="0" borderId="4" xfId="4" applyFont="1" applyBorder="1"/>
    <xf numFmtId="0" fontId="11" fillId="0" borderId="1" xfId="4" applyFont="1" applyBorder="1"/>
    <xf numFmtId="0" fontId="4" fillId="0" borderId="10" xfId="4" applyFont="1" applyBorder="1"/>
    <xf numFmtId="0" fontId="4" fillId="0" borderId="9" xfId="4" applyFont="1" applyBorder="1"/>
    <xf numFmtId="0" fontId="11" fillId="0" borderId="3" xfId="4" applyFont="1" applyBorder="1"/>
    <xf numFmtId="0" fontId="4" fillId="0" borderId="11" xfId="4" applyFont="1" applyBorder="1"/>
    <xf numFmtId="0" fontId="4" fillId="0" borderId="1" xfId="4" applyFont="1" applyBorder="1" applyAlignment="1">
      <alignment vertical="center" wrapText="1"/>
    </xf>
    <xf numFmtId="0" fontId="4" fillId="0" borderId="2" xfId="4" applyFont="1" applyBorder="1" applyAlignment="1">
      <alignment vertical="center" wrapText="1"/>
    </xf>
    <xf numFmtId="0" fontId="4" fillId="0" borderId="13" xfId="0" applyFont="1" applyBorder="1" applyAlignment="1">
      <alignment horizontal="left" vertical="center" wrapText="1"/>
    </xf>
    <xf numFmtId="0" fontId="4" fillId="0" borderId="13" xfId="4" applyFont="1" applyBorder="1" applyAlignment="1">
      <alignment horizontal="left" vertical="center" wrapText="1"/>
    </xf>
    <xf numFmtId="0" fontId="4" fillId="0" borderId="12" xfId="4" applyFont="1" applyBorder="1" applyAlignment="1">
      <alignment horizontal="left" vertical="center" wrapText="1"/>
    </xf>
    <xf numFmtId="0" fontId="4" fillId="0" borderId="12" xfId="4" applyFont="1" applyBorder="1" applyAlignment="1">
      <alignment horizontal="left" vertical="center"/>
    </xf>
    <xf numFmtId="0" fontId="4" fillId="0" borderId="4" xfId="4" applyFont="1" applyBorder="1" applyAlignment="1">
      <alignment horizontal="left" vertical="center" wrapText="1"/>
    </xf>
    <xf numFmtId="0" fontId="4" fillId="0" borderId="1" xfId="4" applyFont="1" applyBorder="1" applyAlignment="1">
      <alignment horizontal="left" vertical="center" wrapText="1"/>
    </xf>
    <xf numFmtId="0" fontId="4" fillId="0" borderId="6" xfId="4" applyFont="1" applyBorder="1" applyAlignment="1">
      <alignment horizontal="left" vertical="center" wrapText="1"/>
    </xf>
    <xf numFmtId="0" fontId="4" fillId="2" borderId="3" xfId="4" applyFont="1" applyFill="1" applyBorder="1" applyAlignment="1">
      <alignment vertical="center"/>
    </xf>
    <xf numFmtId="0" fontId="4" fillId="2" borderId="2" xfId="4" applyFont="1" applyFill="1" applyBorder="1" applyAlignment="1">
      <alignment vertical="center"/>
    </xf>
    <xf numFmtId="0" fontId="4" fillId="0" borderId="4" xfId="0" applyFont="1" applyBorder="1" applyAlignment="1">
      <alignment vertical="center"/>
    </xf>
    <xf numFmtId="0" fontId="4" fillId="0" borderId="0" xfId="0" applyFont="1"/>
    <xf numFmtId="0" fontId="4" fillId="0" borderId="13" xfId="0" applyFont="1" applyBorder="1" applyAlignment="1">
      <alignment vertical="center" shrinkToFit="1"/>
    </xf>
    <xf numFmtId="0" fontId="2" fillId="0" borderId="14" xfId="4" applyFont="1" applyBorder="1" applyAlignment="1">
      <alignment vertical="distributed" wrapText="1"/>
    </xf>
    <xf numFmtId="0" fontId="2" fillId="0" borderId="14" xfId="5" applyBorder="1" applyAlignment="1">
      <alignment vertical="distributed" wrapText="1"/>
    </xf>
    <xf numFmtId="0" fontId="2" fillId="0" borderId="14" xfId="5" applyBorder="1" applyAlignment="1">
      <alignment vertical="distributed"/>
    </xf>
    <xf numFmtId="0" fontId="8" fillId="0" borderId="0" xfId="5" applyFont="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0" fillId="0" borderId="0" xfId="0" applyAlignment="1">
      <alignment shrinkToFit="1"/>
    </xf>
    <xf numFmtId="0" fontId="4" fillId="0" borderId="15" xfId="0" applyFont="1" applyBorder="1" applyAlignment="1">
      <alignment vertical="center" shrinkToFit="1"/>
    </xf>
    <xf numFmtId="0" fontId="4" fillId="0" borderId="2" xfId="0"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center" wrapText="1"/>
    </xf>
    <xf numFmtId="0" fontId="4" fillId="0" borderId="16" xfId="0" applyFont="1" applyBorder="1" applyAlignment="1">
      <alignment vertical="top" wrapText="1"/>
    </xf>
    <xf numFmtId="0" fontId="4" fillId="0" borderId="2" xfId="0" applyFont="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distributed"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3" borderId="0" xfId="0" applyFont="1" applyFill="1" applyAlignment="1" applyProtection="1">
      <alignment horizontal="center" vertical="center"/>
      <protection locked="0"/>
    </xf>
    <xf numFmtId="0" fontId="37" fillId="0" borderId="0" xfId="4" applyFont="1"/>
    <xf numFmtId="0" fontId="37" fillId="0" borderId="0" xfId="4" applyFont="1" applyAlignment="1">
      <alignment horizontal="right"/>
    </xf>
    <xf numFmtId="0" fontId="37" fillId="0" borderId="12" xfId="4" applyFont="1" applyBorder="1" applyAlignment="1">
      <alignment vertical="center"/>
    </xf>
    <xf numFmtId="0" fontId="37" fillId="0" borderId="12" xfId="4" applyFont="1" applyBorder="1"/>
    <xf numFmtId="0" fontId="37" fillId="0" borderId="16" xfId="4" applyFont="1" applyBorder="1" applyAlignment="1">
      <alignment horizontal="center" vertical="center" wrapText="1"/>
    </xf>
    <xf numFmtId="0" fontId="37" fillId="0" borderId="16" xfId="4" applyFont="1" applyBorder="1" applyAlignment="1">
      <alignment horizontal="center" vertical="center" shrinkToFit="1"/>
    </xf>
    <xf numFmtId="0" fontId="37" fillId="0" borderId="16" xfId="4" applyFont="1" applyBorder="1" applyAlignment="1">
      <alignment vertical="center"/>
    </xf>
    <xf numFmtId="0" fontId="37" fillId="0" borderId="16" xfId="4" applyFont="1" applyBorder="1" applyAlignment="1">
      <alignment horizontal="right" vertical="center"/>
    </xf>
    <xf numFmtId="0" fontId="37" fillId="0" borderId="16" xfId="4" applyFont="1" applyBorder="1" applyAlignment="1">
      <alignment horizontal="center" vertical="center"/>
    </xf>
    <xf numFmtId="0" fontId="37" fillId="0" borderId="0" xfId="4" applyFont="1" applyAlignment="1">
      <alignment vertical="center"/>
    </xf>
    <xf numFmtId="0" fontId="37" fillId="0" borderId="4" xfId="4" applyFont="1" applyBorder="1"/>
    <xf numFmtId="0" fontId="37" fillId="0" borderId="6" xfId="4" applyFont="1" applyBorder="1" applyAlignment="1">
      <alignment vertical="center"/>
    </xf>
    <xf numFmtId="0" fontId="37" fillId="0" borderId="15" xfId="4" applyFont="1" applyBorder="1"/>
    <xf numFmtId="0" fontId="37" fillId="0" borderId="12" xfId="4" applyFont="1" applyBorder="1" applyAlignment="1">
      <alignment horizontal="right"/>
    </xf>
    <xf numFmtId="0" fontId="37" fillId="0" borderId="0" xfId="5" applyFont="1" applyAlignment="1">
      <alignment vertical="center"/>
    </xf>
    <xf numFmtId="0" fontId="38" fillId="0" borderId="0" xfId="5" applyFont="1" applyAlignment="1">
      <alignment vertical="center"/>
    </xf>
    <xf numFmtId="0" fontId="38" fillId="0" borderId="0" xfId="5" applyFont="1" applyAlignment="1">
      <alignment horizontal="left" vertical="center"/>
    </xf>
    <xf numFmtId="0" fontId="38" fillId="0" borderId="0" xfId="5" applyFont="1" applyAlignment="1">
      <alignment horizontal="right" vertical="center"/>
    </xf>
    <xf numFmtId="0" fontId="39" fillId="0" borderId="13" xfId="5" applyFont="1" applyBorder="1" applyAlignment="1">
      <alignment horizontal="center" vertical="center" wrapText="1"/>
    </xf>
    <xf numFmtId="0" fontId="40" fillId="0" borderId="13" xfId="5" applyFont="1" applyBorder="1" applyAlignment="1">
      <alignment horizontal="center" vertical="center" wrapText="1"/>
    </xf>
    <xf numFmtId="0" fontId="41" fillId="0" borderId="15" xfId="5" applyFont="1" applyBorder="1" applyAlignment="1">
      <alignment horizontal="right" vertical="top"/>
    </xf>
    <xf numFmtId="0" fontId="41" fillId="0" borderId="8" xfId="5" applyFont="1" applyBorder="1" applyAlignment="1">
      <alignment horizontal="right" vertical="top"/>
    </xf>
    <xf numFmtId="0" fontId="38" fillId="0" borderId="15" xfId="5" applyFont="1" applyBorder="1" applyAlignment="1">
      <alignment vertical="center"/>
    </xf>
    <xf numFmtId="0" fontId="38" fillId="0" borderId="7" xfId="5" applyFont="1" applyBorder="1" applyAlignment="1">
      <alignment vertical="center"/>
    </xf>
    <xf numFmtId="0" fontId="38" fillId="0" borderId="16" xfId="5" applyFont="1" applyBorder="1" applyAlignment="1">
      <alignment vertical="center"/>
    </xf>
    <xf numFmtId="0" fontId="38" fillId="4" borderId="0" xfId="5" applyFont="1" applyFill="1" applyAlignment="1">
      <alignment vertical="center"/>
    </xf>
    <xf numFmtId="0" fontId="38" fillId="0" borderId="13" xfId="5" applyFont="1" applyBorder="1" applyAlignment="1">
      <alignment vertical="center"/>
    </xf>
    <xf numFmtId="0" fontId="38" fillId="0" borderId="13" xfId="5" applyFont="1" applyBorder="1" applyAlignment="1">
      <alignment horizontal="center" vertical="center"/>
    </xf>
    <xf numFmtId="0" fontId="38" fillId="0" borderId="2" xfId="5" applyFont="1" applyBorder="1" applyAlignment="1">
      <alignment vertical="center"/>
    </xf>
    <xf numFmtId="0" fontId="38" fillId="0" borderId="3" xfId="5" applyFont="1" applyBorder="1" applyAlignment="1">
      <alignment vertical="center"/>
    </xf>
    <xf numFmtId="0" fontId="38" fillId="0" borderId="4" xfId="5" applyFont="1" applyBorder="1" applyAlignment="1">
      <alignment vertical="center"/>
    </xf>
    <xf numFmtId="38" fontId="4" fillId="0" borderId="0" xfId="3" applyFont="1" applyAlignment="1" applyProtection="1">
      <alignment vertical="center"/>
    </xf>
    <xf numFmtId="38" fontId="4" fillId="0" borderId="0" xfId="3" applyFont="1" applyAlignment="1" applyProtection="1">
      <alignment horizontal="right" vertical="center"/>
    </xf>
    <xf numFmtId="38" fontId="4" fillId="0" borderId="0" xfId="3" applyFont="1" applyFill="1" applyAlignment="1" applyProtection="1">
      <alignment horizontal="center" vertical="center"/>
    </xf>
    <xf numFmtId="38" fontId="4" fillId="0" borderId="0" xfId="3" applyFont="1" applyAlignment="1" applyProtection="1">
      <alignment horizontal="center" vertical="center"/>
    </xf>
    <xf numFmtId="38" fontId="4" fillId="0" borderId="0" xfId="3" applyFont="1" applyFill="1" applyAlignment="1" applyProtection="1">
      <alignment vertical="center" shrinkToFit="1"/>
    </xf>
    <xf numFmtId="38" fontId="4" fillId="0" borderId="0" xfId="3" applyFont="1" applyFill="1" applyAlignment="1" applyProtection="1">
      <alignment vertical="center"/>
    </xf>
    <xf numFmtId="0" fontId="4" fillId="0" borderId="0" xfId="3" applyNumberFormat="1" applyFont="1" applyFill="1" applyAlignment="1" applyProtection="1">
      <alignment vertical="center" shrinkToFit="1"/>
    </xf>
    <xf numFmtId="0" fontId="4" fillId="0" borderId="0" xfId="0" applyFont="1" applyAlignment="1">
      <alignment vertical="center" shrinkToFit="1"/>
    </xf>
    <xf numFmtId="38" fontId="4" fillId="0" borderId="3" xfId="3" applyFont="1" applyBorder="1" applyAlignment="1" applyProtection="1">
      <alignment vertical="center"/>
    </xf>
    <xf numFmtId="38" fontId="4" fillId="0" borderId="1" xfId="3" applyFont="1" applyBorder="1" applyAlignment="1" applyProtection="1">
      <alignment horizontal="center" vertical="center"/>
    </xf>
    <xf numFmtId="38" fontId="4" fillId="0" borderId="2" xfId="3" applyFont="1" applyBorder="1" applyAlignment="1" applyProtection="1">
      <alignment vertical="center"/>
    </xf>
    <xf numFmtId="38" fontId="4" fillId="0" borderId="1" xfId="3" applyFont="1" applyBorder="1" applyAlignment="1" applyProtection="1">
      <alignment vertical="center"/>
    </xf>
    <xf numFmtId="0" fontId="4" fillId="0" borderId="11" xfId="0" applyFont="1" applyBorder="1" applyAlignment="1">
      <alignment horizontal="left" vertical="center" wrapText="1"/>
    </xf>
    <xf numFmtId="38" fontId="4" fillId="0" borderId="10" xfId="3" applyFont="1" applyBorder="1" applyAlignment="1" applyProtection="1">
      <alignment vertical="center"/>
    </xf>
    <xf numFmtId="38" fontId="4" fillId="0" borderId="4" xfId="3" applyFont="1" applyBorder="1" applyAlignment="1" applyProtection="1">
      <alignment horizontal="center" vertical="center"/>
    </xf>
    <xf numFmtId="38" fontId="4" fillId="0" borderId="4" xfId="3" applyFont="1" applyBorder="1" applyAlignment="1" applyProtection="1">
      <alignment horizontal="distributed" vertical="center"/>
    </xf>
    <xf numFmtId="38" fontId="4" fillId="0" borderId="6" xfId="3" applyFont="1" applyBorder="1" applyAlignment="1" applyProtection="1">
      <alignment vertical="center"/>
    </xf>
    <xf numFmtId="38" fontId="4" fillId="0" borderId="4" xfId="3" applyFont="1" applyBorder="1" applyAlignment="1" applyProtection="1">
      <alignment vertical="center"/>
    </xf>
    <xf numFmtId="38" fontId="4" fillId="0" borderId="7" xfId="3" applyFont="1" applyBorder="1" applyAlignment="1" applyProtection="1">
      <alignment horizontal="center" vertical="center"/>
    </xf>
    <xf numFmtId="38" fontId="4" fillId="0" borderId="1" xfId="3" applyFont="1" applyBorder="1" applyAlignment="1" applyProtection="1">
      <alignment horizontal="distributed" vertical="center"/>
    </xf>
    <xf numFmtId="38" fontId="4" fillId="0" borderId="9" xfId="3" applyFont="1" applyBorder="1" applyAlignment="1" applyProtection="1">
      <alignment vertical="center"/>
    </xf>
    <xf numFmtId="38" fontId="4" fillId="0" borderId="8" xfId="3" applyFont="1" applyBorder="1" applyAlignment="1" applyProtection="1">
      <alignment vertical="center"/>
    </xf>
    <xf numFmtId="38" fontId="4" fillId="0" borderId="7" xfId="3" applyFont="1" applyBorder="1" applyAlignment="1" applyProtection="1">
      <alignment vertical="center"/>
    </xf>
    <xf numFmtId="38" fontId="4" fillId="0" borderId="2" xfId="3" applyFont="1" applyFill="1" applyBorder="1" applyAlignment="1" applyProtection="1">
      <alignment vertical="center" wrapText="1"/>
    </xf>
    <xf numFmtId="0" fontId="2" fillId="0" borderId="0" xfId="0" applyFont="1" applyAlignment="1">
      <alignment vertical="center"/>
    </xf>
    <xf numFmtId="0" fontId="2" fillId="0" borderId="11" xfId="0" applyFont="1" applyBorder="1" applyAlignment="1">
      <alignment horizontal="center" vertical="center"/>
    </xf>
    <xf numFmtId="0" fontId="4" fillId="0" borderId="0" xfId="0" applyFont="1" applyAlignment="1">
      <alignment horizontal="distributed"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3" borderId="0" xfId="0" applyFont="1" applyFill="1" applyAlignment="1" applyProtection="1">
      <alignment vertical="center"/>
      <protection locked="0"/>
    </xf>
    <xf numFmtId="38" fontId="4" fillId="0" borderId="11" xfId="3" applyFont="1" applyBorder="1" applyAlignment="1" applyProtection="1">
      <alignment horizontal="center" vertical="center"/>
    </xf>
    <xf numFmtId="0" fontId="4" fillId="0" borderId="17" xfId="0" applyFont="1" applyBorder="1" applyAlignment="1">
      <alignment vertical="center"/>
    </xf>
    <xf numFmtId="0" fontId="4" fillId="0" borderId="18" xfId="0" applyFont="1" applyBorder="1" applyAlignment="1">
      <alignment horizontal="center" vertical="center" shrinkToFit="1"/>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horizontal="distributed" vertical="center"/>
    </xf>
    <xf numFmtId="0" fontId="4" fillId="0" borderId="22" xfId="0" applyFont="1" applyBorder="1" applyAlignment="1">
      <alignment vertical="center"/>
    </xf>
    <xf numFmtId="0" fontId="4" fillId="0" borderId="23" xfId="0"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horizontal="distributed" vertical="center"/>
    </xf>
    <xf numFmtId="0" fontId="4" fillId="0" borderId="23" xfId="0" applyFont="1" applyBorder="1" applyAlignment="1">
      <alignment horizontal="center" vertical="center" shrinkToFit="1"/>
    </xf>
    <xf numFmtId="0" fontId="4" fillId="0" borderId="2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0" fontId="4" fillId="0" borderId="18" xfId="4" applyFont="1" applyBorder="1" applyAlignment="1">
      <alignment vertical="center"/>
    </xf>
    <xf numFmtId="0" fontId="4" fillId="0" borderId="23" xfId="4" applyFont="1" applyBorder="1" applyAlignment="1">
      <alignment vertical="center"/>
    </xf>
    <xf numFmtId="0" fontId="4" fillId="0" borderId="25" xfId="4" applyFont="1" applyBorder="1" applyAlignment="1">
      <alignment vertical="center"/>
    </xf>
    <xf numFmtId="0" fontId="4" fillId="0" borderId="17" xfId="4" applyFont="1" applyBorder="1" applyAlignment="1">
      <alignment horizontal="left" vertical="center" wrapText="1"/>
    </xf>
    <xf numFmtId="0" fontId="4" fillId="0" borderId="29" xfId="4" applyFont="1" applyBorder="1" applyAlignment="1">
      <alignment horizontal="left" vertical="center" wrapText="1"/>
    </xf>
    <xf numFmtId="0" fontId="4" fillId="0" borderId="20" xfId="4" applyFont="1" applyBorder="1" applyAlignment="1">
      <alignment horizontal="left" vertical="center" wrapText="1"/>
    </xf>
    <xf numFmtId="0" fontId="4" fillId="0" borderId="30" xfId="4" applyFont="1" applyBorder="1" applyAlignment="1">
      <alignment horizontal="left" vertical="center"/>
    </xf>
    <xf numFmtId="0" fontId="4" fillId="0" borderId="22" xfId="4" applyFont="1" applyBorder="1" applyAlignment="1">
      <alignment horizontal="left" vertical="center" wrapText="1"/>
    </xf>
    <xf numFmtId="0" fontId="4" fillId="0" borderId="31" xfId="4" applyFont="1" applyBorder="1" applyAlignment="1">
      <alignment horizontal="left" vertical="center"/>
    </xf>
    <xf numFmtId="0" fontId="0" fillId="0" borderId="0" xfId="0" applyAlignment="1">
      <alignment horizontal="center" shrinkToFit="1"/>
    </xf>
    <xf numFmtId="0" fontId="0" fillId="0" borderId="32" xfId="0" applyBorder="1" applyAlignment="1">
      <alignment horizontal="center" shrinkToFit="1"/>
    </xf>
    <xf numFmtId="0" fontId="0" fillId="0" borderId="33" xfId="0" applyBorder="1" applyAlignment="1">
      <alignment horizontal="center" shrinkToFit="1"/>
    </xf>
    <xf numFmtId="0" fontId="0" fillId="0" borderId="34" xfId="0" applyBorder="1" applyAlignment="1">
      <alignment horizontal="center" shrinkToFit="1"/>
    </xf>
    <xf numFmtId="0" fontId="0" fillId="0" borderId="32" xfId="0" applyBorder="1" applyAlignment="1">
      <alignment shrinkToFit="1"/>
    </xf>
    <xf numFmtId="0" fontId="0" fillId="0" borderId="33" xfId="0" applyBorder="1" applyAlignment="1">
      <alignment shrinkToFit="1"/>
    </xf>
    <xf numFmtId="49" fontId="0" fillId="0" borderId="34" xfId="0" applyNumberFormat="1" applyBorder="1" applyAlignment="1">
      <alignment shrinkToFit="1"/>
    </xf>
    <xf numFmtId="0" fontId="0" fillId="0" borderId="34" xfId="0" applyBorder="1" applyAlignment="1">
      <alignment shrinkToFit="1"/>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4" fillId="0" borderId="24" xfId="0" applyFont="1" applyBorder="1" applyAlignment="1">
      <alignment horizontal="distributed" vertical="center" shrinkToFit="1"/>
    </xf>
    <xf numFmtId="0" fontId="4" fillId="0" borderId="24" xfId="0" applyFont="1" applyBorder="1" applyAlignment="1">
      <alignment horizontal="distributed" vertical="center"/>
    </xf>
    <xf numFmtId="0" fontId="4" fillId="0" borderId="22" xfId="0" applyFont="1" applyBorder="1" applyAlignment="1">
      <alignment vertical="center" shrinkToFit="1"/>
    </xf>
    <xf numFmtId="0" fontId="2" fillId="0" borderId="35" xfId="5" applyBorder="1" applyAlignment="1">
      <alignment vertical="distributed" wrapText="1"/>
    </xf>
    <xf numFmtId="0" fontId="2" fillId="0" borderId="35" xfId="5" applyBorder="1" applyAlignment="1">
      <alignment vertical="distributed"/>
    </xf>
    <xf numFmtId="0" fontId="2" fillId="0" borderId="36" xfId="5" applyBorder="1" applyAlignment="1">
      <alignment vertical="distributed"/>
    </xf>
    <xf numFmtId="0" fontId="2" fillId="0" borderId="22" xfId="4" applyFont="1" applyBorder="1" applyAlignment="1">
      <alignment horizontal="center" vertical="center"/>
    </xf>
    <xf numFmtId="0" fontId="2" fillId="0" borderId="37" xfId="4" applyFont="1" applyBorder="1" applyAlignment="1">
      <alignment horizontal="left" vertical="center" indent="1"/>
    </xf>
    <xf numFmtId="0" fontId="2" fillId="0" borderId="38" xfId="4" applyFont="1" applyBorder="1" applyAlignment="1">
      <alignment horizontal="left" vertical="center" indent="1"/>
    </xf>
    <xf numFmtId="0" fontId="2" fillId="0" borderId="39" xfId="4" applyFont="1" applyBorder="1" applyAlignment="1">
      <alignment horizontal="center" vertical="center"/>
    </xf>
    <xf numFmtId="0" fontId="2" fillId="0" borderId="40" xfId="4" applyFont="1" applyBorder="1" applyAlignment="1">
      <alignment horizontal="left" vertical="center" indent="1"/>
    </xf>
    <xf numFmtId="0" fontId="2" fillId="0" borderId="41" xfId="4" applyFont="1" applyBorder="1" applyAlignment="1">
      <alignment horizontal="left" vertical="center" indent="1"/>
    </xf>
    <xf numFmtId="0" fontId="2" fillId="0" borderId="42" xfId="4" applyFont="1" applyBorder="1" applyAlignment="1">
      <alignment horizontal="left" vertical="center" indent="1"/>
    </xf>
    <xf numFmtId="0" fontId="2" fillId="0" borderId="35" xfId="0" applyFont="1" applyBorder="1" applyAlignment="1">
      <alignment horizontal="left" vertical="center" indent="1"/>
    </xf>
    <xf numFmtId="0" fontId="2" fillId="0" borderId="36" xfId="4" applyFont="1" applyBorder="1" applyAlignment="1">
      <alignment horizontal="left" vertical="center" indent="1"/>
    </xf>
    <xf numFmtId="0" fontId="2" fillId="0" borderId="35" xfId="4" applyFont="1" applyBorder="1" applyAlignment="1">
      <alignment horizontal="left" vertical="center" indent="1"/>
    </xf>
    <xf numFmtId="0" fontId="4" fillId="0" borderId="19" xfId="0" applyFont="1" applyBorder="1" applyAlignment="1">
      <alignment horizontal="left" vertical="center" indent="3"/>
    </xf>
    <xf numFmtId="0" fontId="4" fillId="0" borderId="29"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horizontal="left" vertical="center" indent="3"/>
    </xf>
    <xf numFmtId="0" fontId="4" fillId="0" borderId="23" xfId="0" applyFont="1" applyBorder="1" applyAlignment="1">
      <alignment vertical="center"/>
    </xf>
    <xf numFmtId="0" fontId="4" fillId="0" borderId="24" xfId="0" applyFont="1" applyBorder="1" applyAlignment="1">
      <alignment horizontal="center" vertical="center" shrinkToFit="1"/>
    </xf>
    <xf numFmtId="0" fontId="4" fillId="0" borderId="21" xfId="0" applyFont="1" applyBorder="1" applyAlignment="1">
      <alignment horizontal="left" vertical="center" indent="3"/>
    </xf>
    <xf numFmtId="0" fontId="4" fillId="0" borderId="30" xfId="0" applyFont="1" applyBorder="1" applyAlignment="1">
      <alignment vertical="center"/>
    </xf>
    <xf numFmtId="0" fontId="4" fillId="0" borderId="25" xfId="0" applyFont="1" applyBorder="1" applyAlignment="1">
      <alignment vertical="center"/>
    </xf>
    <xf numFmtId="0" fontId="4" fillId="0" borderId="19" xfId="0" applyFont="1" applyBorder="1" applyAlignment="1">
      <alignment horizontal="center" vertical="center" shrinkToFit="1"/>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vertical="center"/>
    </xf>
    <xf numFmtId="0" fontId="4" fillId="0" borderId="21" xfId="0" applyFont="1" applyBorder="1" applyAlignment="1">
      <alignment horizontal="distributed" vertical="center" shrinkToFit="1"/>
    </xf>
    <xf numFmtId="0" fontId="4" fillId="0" borderId="21" xfId="0" applyFont="1" applyBorder="1" applyAlignment="1">
      <alignment horizontal="center" vertical="center"/>
    </xf>
    <xf numFmtId="0" fontId="4" fillId="0" borderId="27" xfId="0" applyFont="1" applyBorder="1" applyAlignment="1">
      <alignment vertical="center"/>
    </xf>
    <xf numFmtId="0" fontId="4" fillId="3" borderId="0" xfId="0" applyFont="1" applyFill="1" applyAlignment="1" applyProtection="1">
      <alignment vertical="center" shrinkToFit="1"/>
      <protection locked="0"/>
    </xf>
    <xf numFmtId="38" fontId="4" fillId="0" borderId="0" xfId="3" applyFont="1" applyFill="1" applyAlignment="1" applyProtection="1">
      <alignment horizontal="left" vertical="center" shrinkToFit="1"/>
    </xf>
    <xf numFmtId="0" fontId="37" fillId="0" borderId="15" xfId="4" applyFont="1" applyBorder="1" applyAlignment="1">
      <alignment horizontal="center" vertical="center" wrapText="1"/>
    </xf>
    <xf numFmtId="0" fontId="37" fillId="0" borderId="12" xfId="4" applyFont="1" applyBorder="1" applyAlignment="1">
      <alignment horizontal="center" vertical="center"/>
    </xf>
    <xf numFmtId="0" fontId="37" fillId="0" borderId="15" xfId="4" applyFont="1" applyBorder="1" applyAlignment="1">
      <alignment horizontal="center" vertical="center"/>
    </xf>
    <xf numFmtId="0" fontId="38" fillId="0" borderId="7" xfId="5" applyFont="1" applyBorder="1" applyAlignment="1">
      <alignment horizontal="distributed" vertical="center"/>
    </xf>
    <xf numFmtId="0" fontId="42" fillId="0" borderId="16" xfId="5" applyFont="1" applyBorder="1" applyAlignment="1">
      <alignment horizontal="distributed" vertical="center" wrapText="1"/>
    </xf>
    <xf numFmtId="0" fontId="38" fillId="0" borderId="8" xfId="5" applyFont="1" applyBorder="1" applyAlignment="1">
      <alignment horizontal="center" vertical="center"/>
    </xf>
    <xf numFmtId="0" fontId="37" fillId="0" borderId="43" xfId="4" applyFont="1" applyBorder="1"/>
    <xf numFmtId="0" fontId="37" fillId="0" borderId="13" xfId="4" applyFont="1" applyBorder="1"/>
    <xf numFmtId="0" fontId="37" fillId="0" borderId="0" xfId="4" applyFont="1" applyAlignment="1">
      <alignment horizontal="distributed" vertical="center" indent="7"/>
    </xf>
    <xf numFmtId="38" fontId="37" fillId="0" borderId="0" xfId="2" applyFont="1" applyFill="1" applyBorder="1" applyAlignment="1"/>
    <xf numFmtId="0" fontId="43" fillId="0" borderId="0" xfId="4" applyFont="1"/>
    <xf numFmtId="0" fontId="44" fillId="0" borderId="0" xfId="4" applyFont="1"/>
    <xf numFmtId="0" fontId="37" fillId="4" borderId="0" xfId="4" applyFont="1" applyFill="1"/>
    <xf numFmtId="0" fontId="37" fillId="0" borderId="1" xfId="5" applyFont="1" applyBorder="1" applyAlignment="1">
      <alignment vertical="center"/>
    </xf>
    <xf numFmtId="0" fontId="37" fillId="0" borderId="13" xfId="4" applyFont="1" applyBorder="1" applyAlignment="1">
      <alignment vertical="center"/>
    </xf>
    <xf numFmtId="0" fontId="38" fillId="0" borderId="44" xfId="5" applyFont="1" applyBorder="1" applyAlignment="1">
      <alignment horizontal="distributed" vertical="center"/>
    </xf>
    <xf numFmtId="0" fontId="41" fillId="0" borderId="44" xfId="5" applyFont="1" applyBorder="1" applyAlignment="1">
      <alignment horizontal="right" vertical="top"/>
    </xf>
    <xf numFmtId="0" fontId="41" fillId="0" borderId="45" xfId="5" applyFont="1" applyBorder="1" applyAlignment="1">
      <alignment horizontal="right" vertical="top"/>
    </xf>
    <xf numFmtId="0" fontId="41" fillId="0" borderId="46" xfId="5" applyFont="1" applyBorder="1" applyAlignment="1">
      <alignment horizontal="right" vertical="top"/>
    </xf>
    <xf numFmtId="0" fontId="41" fillId="0" borderId="47" xfId="5" applyFont="1" applyBorder="1" applyAlignment="1">
      <alignment horizontal="right" vertical="top"/>
    </xf>
    <xf numFmtId="0" fontId="41" fillId="0" borderId="48" xfId="5" applyFont="1" applyBorder="1" applyAlignment="1">
      <alignment horizontal="right" vertical="top"/>
    </xf>
    <xf numFmtId="0" fontId="38" fillId="0" borderId="49" xfId="5" applyFont="1" applyBorder="1" applyAlignment="1">
      <alignment vertical="center"/>
    </xf>
    <xf numFmtId="0" fontId="38" fillId="0" borderId="49" xfId="5" applyFont="1" applyBorder="1" applyAlignment="1">
      <alignment horizontal="center" vertical="center"/>
    </xf>
    <xf numFmtId="0" fontId="44" fillId="0" borderId="0" xfId="5" applyFont="1" applyAlignment="1">
      <alignment vertical="center"/>
    </xf>
    <xf numFmtId="0" fontId="2" fillId="0" borderId="50" xfId="0" applyFont="1" applyBorder="1" applyAlignment="1">
      <alignment horizontal="left" vertical="center" indent="1"/>
    </xf>
    <xf numFmtId="0" fontId="2" fillId="0" borderId="0" xfId="4" applyFont="1" applyAlignment="1">
      <alignment vertical="center" wrapText="1"/>
    </xf>
    <xf numFmtId="0" fontId="2" fillId="0" borderId="51" xfId="4" applyFont="1" applyBorder="1" applyAlignment="1">
      <alignment vertical="distributed" wrapText="1"/>
    </xf>
    <xf numFmtId="0" fontId="0" fillId="0" borderId="52" xfId="0" applyBorder="1"/>
    <xf numFmtId="0" fontId="2" fillId="0" borderId="53" xfId="4" applyFont="1" applyBorder="1" applyAlignment="1">
      <alignment horizontal="center" vertical="center" wrapText="1"/>
    </xf>
    <xf numFmtId="0" fontId="2" fillId="0" borderId="54" xfId="4" applyFont="1" applyBorder="1" applyAlignment="1">
      <alignment horizontal="center" vertical="center"/>
    </xf>
    <xf numFmtId="0" fontId="2" fillId="0" borderId="55" xfId="4" applyFont="1" applyBorder="1" applyAlignment="1">
      <alignment horizontal="left" vertical="center" indent="1"/>
    </xf>
    <xf numFmtId="0" fontId="2" fillId="0" borderId="56" xfId="4" applyFont="1" applyBorder="1" applyAlignment="1">
      <alignment horizontal="left" vertical="center" indent="1"/>
    </xf>
    <xf numFmtId="0" fontId="2" fillId="0" borderId="57" xfId="4" applyFont="1" applyBorder="1" applyAlignment="1">
      <alignment horizontal="center" vertical="center"/>
    </xf>
    <xf numFmtId="0" fontId="2" fillId="0" borderId="58" xfId="4" applyFont="1" applyBorder="1" applyAlignment="1">
      <alignment horizontal="center" vertical="center"/>
    </xf>
    <xf numFmtId="0" fontId="2" fillId="0" borderId="59" xfId="4" applyFont="1" applyBorder="1" applyAlignment="1">
      <alignment horizontal="center" vertical="center"/>
    </xf>
    <xf numFmtId="0" fontId="2" fillId="0" borderId="60" xfId="4" applyFont="1" applyBorder="1" applyAlignment="1">
      <alignment horizontal="center" vertical="center"/>
    </xf>
    <xf numFmtId="0" fontId="2" fillId="0" borderId="24" xfId="4" applyFont="1" applyBorder="1" applyAlignment="1">
      <alignment horizontal="center" vertical="center"/>
    </xf>
    <xf numFmtId="0" fontId="2" fillId="0" borderId="61" xfId="4" applyFont="1" applyBorder="1" applyAlignment="1">
      <alignment horizontal="center" vertical="center"/>
    </xf>
    <xf numFmtId="0" fontId="0" fillId="0" borderId="62" xfId="0" applyBorder="1"/>
    <xf numFmtId="0" fontId="2" fillId="0" borderId="63" xfId="4" applyFont="1" applyBorder="1" applyAlignment="1">
      <alignment horizontal="center" vertical="center"/>
    </xf>
    <xf numFmtId="0" fontId="2" fillId="0" borderId="64" xfId="4" applyFont="1" applyBorder="1" applyAlignment="1">
      <alignment horizontal="center" vertical="center"/>
    </xf>
    <xf numFmtId="0" fontId="2" fillId="0" borderId="23" xfId="4" applyFont="1" applyBorder="1" applyAlignment="1">
      <alignment horizontal="center" vertical="center"/>
    </xf>
    <xf numFmtId="0" fontId="2" fillId="0" borderId="65" xfId="4" applyFont="1" applyBorder="1" applyAlignment="1">
      <alignment horizontal="center" vertical="center"/>
    </xf>
    <xf numFmtId="0" fontId="2" fillId="0" borderId="66" xfId="4" applyFont="1" applyBorder="1" applyAlignment="1">
      <alignment horizontal="center" vertical="center"/>
    </xf>
    <xf numFmtId="0" fontId="2" fillId="0" borderId="51" xfId="0" applyFont="1" applyBorder="1" applyAlignment="1">
      <alignment horizontal="left" vertical="center" indent="1"/>
    </xf>
    <xf numFmtId="0" fontId="2" fillId="0" borderId="60"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xf>
    <xf numFmtId="0" fontId="2" fillId="0" borderId="61" xfId="0" applyFont="1" applyBorder="1" applyAlignment="1">
      <alignment horizontal="center"/>
    </xf>
    <xf numFmtId="0" fontId="2" fillId="0" borderId="51" xfId="4" applyFont="1" applyBorder="1" applyAlignment="1">
      <alignment horizontal="left" vertical="center" indent="1"/>
    </xf>
    <xf numFmtId="0" fontId="25" fillId="3" borderId="19" xfId="0" applyFont="1" applyFill="1" applyBorder="1" applyAlignment="1" applyProtection="1">
      <alignment horizontal="center" vertical="center"/>
      <protection locked="0"/>
    </xf>
    <xf numFmtId="0" fontId="25" fillId="3" borderId="24" xfId="0"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protection locked="0"/>
    </xf>
    <xf numFmtId="0" fontId="45" fillId="0" borderId="12" xfId="0" applyFont="1" applyBorder="1" applyAlignment="1">
      <alignment vertical="center" shrinkToFit="1"/>
    </xf>
    <xf numFmtId="0" fontId="28" fillId="0" borderId="0" xfId="0" applyFont="1" applyAlignment="1">
      <alignment vertical="center"/>
    </xf>
    <xf numFmtId="0" fontId="28" fillId="0" borderId="0" xfId="0" applyFont="1" applyAlignment="1">
      <alignment vertical="center" shrinkToFit="1"/>
    </xf>
    <xf numFmtId="0" fontId="28" fillId="0" borderId="12" xfId="0" applyFont="1" applyBorder="1" applyAlignment="1">
      <alignment vertical="center"/>
    </xf>
    <xf numFmtId="0" fontId="28" fillId="0" borderId="13" xfId="0" applyFont="1" applyBorder="1" applyAlignment="1">
      <alignment horizontal="center" vertical="center"/>
    </xf>
    <xf numFmtId="0" fontId="28" fillId="0" borderId="13" xfId="0" applyFont="1" applyBorder="1" applyAlignment="1">
      <alignment horizontal="center" vertical="center" shrinkToFit="1"/>
    </xf>
    <xf numFmtId="0" fontId="28" fillId="0" borderId="13" xfId="0" applyFont="1" applyBorder="1" applyAlignment="1">
      <alignment vertical="center"/>
    </xf>
    <xf numFmtId="0" fontId="28" fillId="0" borderId="13" xfId="0" applyFont="1" applyBorder="1" applyAlignment="1">
      <alignment horizontal="left" vertical="center"/>
    </xf>
    <xf numFmtId="0" fontId="28" fillId="0" borderId="12" xfId="0" applyFont="1" applyBorder="1" applyAlignment="1">
      <alignment vertical="center" shrinkToFit="1"/>
    </xf>
    <xf numFmtId="0" fontId="28" fillId="0" borderId="15" xfId="0" applyFont="1" applyBorder="1" applyAlignment="1">
      <alignment vertical="center"/>
    </xf>
    <xf numFmtId="0" fontId="28" fillId="0" borderId="4" xfId="0" applyFont="1" applyBorder="1" applyAlignment="1">
      <alignment vertical="center" shrinkToFit="1"/>
    </xf>
    <xf numFmtId="0" fontId="46" fillId="0" borderId="12" xfId="0" applyFont="1" applyBorder="1" applyAlignment="1">
      <alignment vertical="center" shrinkToFit="1"/>
    </xf>
    <xf numFmtId="0" fontId="28" fillId="0" borderId="4" xfId="0" applyFont="1" applyBorder="1" applyAlignment="1">
      <alignment vertical="center"/>
    </xf>
    <xf numFmtId="0" fontId="28" fillId="0" borderId="13" xfId="0" applyFont="1" applyBorder="1" applyAlignment="1">
      <alignment vertical="center" shrinkToFit="1"/>
    </xf>
    <xf numFmtId="0" fontId="28" fillId="0" borderId="7" xfId="0" applyFont="1" applyBorder="1" applyAlignment="1">
      <alignment vertical="center"/>
    </xf>
    <xf numFmtId="0" fontId="28" fillId="0" borderId="29" xfId="0" applyFont="1" applyBorder="1" applyAlignment="1">
      <alignment vertical="center" shrinkToFit="1"/>
    </xf>
    <xf numFmtId="0" fontId="28" fillId="0" borderId="31" xfId="0" applyFont="1" applyBorder="1" applyAlignment="1">
      <alignment vertical="center" shrinkToFit="1"/>
    </xf>
    <xf numFmtId="0" fontId="28" fillId="0" borderId="15" xfId="0" applyFont="1" applyBorder="1" applyAlignment="1">
      <alignment vertical="center" shrinkToFit="1"/>
    </xf>
    <xf numFmtId="0" fontId="28" fillId="0" borderId="30" xfId="0" applyFont="1" applyBorder="1" applyAlignment="1">
      <alignment vertical="center" shrinkToFit="1"/>
    </xf>
    <xf numFmtId="0" fontId="28" fillId="0" borderId="16" xfId="0" applyFont="1" applyBorder="1" applyAlignment="1">
      <alignment vertical="center" shrinkToFit="1"/>
    </xf>
    <xf numFmtId="0" fontId="28" fillId="0" borderId="8" xfId="0" applyFont="1" applyBorder="1" applyAlignment="1">
      <alignment vertical="center" shrinkToFit="1"/>
    </xf>
    <xf numFmtId="0" fontId="28" fillId="0" borderId="16" xfId="0" applyFont="1" applyBorder="1" applyAlignment="1">
      <alignment vertical="center"/>
    </xf>
    <xf numFmtId="0" fontId="28" fillId="0" borderId="9" xfId="0" applyFont="1" applyBorder="1" applyAlignment="1">
      <alignment vertical="center"/>
    </xf>
    <xf numFmtId="0" fontId="28" fillId="0" borderId="5" xfId="0" applyFont="1" applyBorder="1" applyAlignment="1">
      <alignment vertical="center" shrinkToFit="1"/>
    </xf>
    <xf numFmtId="0" fontId="28" fillId="0" borderId="9" xfId="0" applyFont="1" applyBorder="1" applyAlignment="1">
      <alignment vertical="center" shrinkToFit="1"/>
    </xf>
    <xf numFmtId="0" fontId="28" fillId="0" borderId="7" xfId="0" applyFont="1" applyBorder="1" applyAlignment="1">
      <alignment vertical="center" shrinkToFit="1"/>
    </xf>
    <xf numFmtId="0" fontId="28" fillId="0" borderId="17" xfId="0" applyFont="1" applyBorder="1" applyAlignment="1">
      <alignment vertical="center" shrinkToFit="1"/>
    </xf>
    <xf numFmtId="0" fontId="28" fillId="0" borderId="22" xfId="0" applyFont="1" applyBorder="1" applyAlignment="1">
      <alignment vertical="center" shrinkToFit="1"/>
    </xf>
    <xf numFmtId="0" fontId="28" fillId="0" borderId="20" xfId="0" applyFont="1" applyBorder="1" applyAlignment="1">
      <alignment vertical="center" shrinkToFit="1"/>
    </xf>
    <xf numFmtId="0" fontId="28" fillId="0" borderId="1" xfId="0" applyFont="1" applyBorder="1" applyAlignment="1">
      <alignment vertical="center"/>
    </xf>
    <xf numFmtId="0" fontId="28" fillId="0" borderId="3" xfId="0" applyFont="1" applyBorder="1" applyAlignment="1">
      <alignment vertical="center" shrinkToFit="1"/>
    </xf>
    <xf numFmtId="0" fontId="28" fillId="0" borderId="11" xfId="0" applyFont="1" applyBorder="1" applyAlignment="1">
      <alignment vertical="center" shrinkToFit="1"/>
    </xf>
    <xf numFmtId="0" fontId="30" fillId="3" borderId="0" xfId="0" applyFont="1" applyFill="1" applyAlignment="1">
      <alignment horizontal="left" vertical="center"/>
    </xf>
    <xf numFmtId="0" fontId="45" fillId="0" borderId="15" xfId="0" applyFont="1" applyBorder="1" applyAlignment="1">
      <alignment vertical="center" shrinkToFit="1"/>
    </xf>
    <xf numFmtId="0" fontId="28" fillId="0" borderId="67" xfId="0" applyFont="1" applyBorder="1" applyAlignment="1">
      <alignment vertical="center" shrinkToFit="1"/>
    </xf>
    <xf numFmtId="0" fontId="24" fillId="0" borderId="20" xfId="0" applyFont="1" applyBorder="1" applyAlignment="1">
      <alignment vertical="center" shrinkToFit="1"/>
    </xf>
    <xf numFmtId="0" fontId="24" fillId="0" borderId="30" xfId="0" applyFont="1" applyBorder="1" applyAlignment="1">
      <alignment vertical="center" shrinkToFit="1"/>
    </xf>
    <xf numFmtId="0" fontId="28" fillId="0" borderId="1" xfId="0" applyFont="1" applyBorder="1" applyAlignment="1">
      <alignment vertical="center" shrinkToFit="1"/>
    </xf>
    <xf numFmtId="0" fontId="45" fillId="0" borderId="12" xfId="0" applyFont="1" applyBorder="1" applyAlignment="1">
      <alignment vertical="center"/>
    </xf>
    <xf numFmtId="0" fontId="15" fillId="3" borderId="0" xfId="0" applyFont="1" applyFill="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xf numFmtId="0" fontId="4" fillId="0" borderId="3" xfId="4" applyFont="1" applyBorder="1" applyAlignment="1">
      <alignment vertical="center" wrapText="1"/>
    </xf>
    <xf numFmtId="0" fontId="4" fillId="0" borderId="3" xfId="4" applyFont="1" applyBorder="1" applyAlignment="1">
      <alignment horizontal="left" vertical="center" wrapText="1"/>
    </xf>
    <xf numFmtId="0" fontId="37" fillId="0" borderId="68" xfId="4" applyFont="1" applyBorder="1" applyAlignment="1">
      <alignment horizontal="distributed" vertical="distributed" textRotation="255"/>
    </xf>
    <xf numFmtId="0" fontId="24" fillId="0" borderId="0" xfId="0" applyFont="1" applyAlignment="1">
      <alignment vertical="center"/>
    </xf>
    <xf numFmtId="0" fontId="33" fillId="0" borderId="14" xfId="0" applyFont="1" applyBorder="1" applyAlignment="1">
      <alignment vertical="top" wrapText="1"/>
    </xf>
    <xf numFmtId="0" fontId="2" fillId="0" borderId="0" xfId="4" applyFont="1" applyAlignment="1">
      <alignment horizontal="left" vertical="center" inden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2" xfId="0" applyFont="1" applyBorder="1" applyAlignment="1">
      <alignment vertical="center" wrapText="1"/>
    </xf>
    <xf numFmtId="0" fontId="35" fillId="0" borderId="2" xfId="0" applyFont="1" applyBorder="1" applyAlignment="1">
      <alignment vertical="top" wrapText="1"/>
    </xf>
    <xf numFmtId="0" fontId="35" fillId="0" borderId="0" xfId="0" applyFont="1" applyAlignment="1">
      <alignment vertical="center"/>
    </xf>
    <xf numFmtId="0" fontId="0" fillId="0" borderId="0" xfId="0" applyAlignment="1">
      <alignment vertical="top"/>
    </xf>
    <xf numFmtId="0" fontId="37" fillId="0" borderId="69" xfId="4" applyFont="1" applyBorder="1" applyAlignment="1">
      <alignment vertical="center"/>
    </xf>
    <xf numFmtId="0" fontId="37" fillId="0" borderId="7" xfId="4" applyFont="1" applyBorder="1" applyAlignment="1">
      <alignment vertical="center"/>
    </xf>
    <xf numFmtId="0" fontId="37" fillId="0" borderId="70" xfId="4" applyFont="1" applyBorder="1" applyAlignment="1">
      <alignment horizontal="distributed" vertical="center"/>
    </xf>
    <xf numFmtId="0" fontId="37" fillId="0" borderId="70" xfId="4" applyFont="1" applyBorder="1" applyAlignment="1">
      <alignment vertical="center"/>
    </xf>
    <xf numFmtId="38" fontId="37" fillId="0" borderId="70" xfId="2" applyFont="1" applyBorder="1" applyAlignment="1">
      <alignment horizontal="right" vertical="center"/>
    </xf>
    <xf numFmtId="38" fontId="37" fillId="5" borderId="70" xfId="2" applyFont="1" applyFill="1" applyBorder="1" applyAlignment="1">
      <alignment horizontal="right" vertical="center"/>
    </xf>
    <xf numFmtId="38" fontId="37" fillId="0" borderId="70" xfId="2" applyFont="1" applyFill="1" applyBorder="1" applyAlignment="1">
      <alignment horizontal="right" vertical="center"/>
    </xf>
    <xf numFmtId="38" fontId="37" fillId="5" borderId="43" xfId="2" applyFont="1" applyFill="1" applyBorder="1" applyAlignment="1">
      <alignment vertical="center"/>
    </xf>
    <xf numFmtId="0" fontId="47" fillId="0" borderId="0" xfId="4" applyFont="1"/>
    <xf numFmtId="0" fontId="37" fillId="0" borderId="0" xfId="4" applyFont="1" applyAlignment="1">
      <alignment horizontal="center" vertical="center"/>
    </xf>
    <xf numFmtId="0" fontId="48" fillId="0" borderId="0" xfId="0" applyFont="1"/>
    <xf numFmtId="0" fontId="38" fillId="0" borderId="49" xfId="5" applyFont="1" applyBorder="1" applyAlignment="1">
      <alignment horizontal="right" vertical="center"/>
    </xf>
    <xf numFmtId="0" fontId="38" fillId="0" borderId="71" xfId="5" applyFont="1" applyBorder="1" applyAlignment="1">
      <alignment horizontal="right" vertical="center"/>
    </xf>
    <xf numFmtId="0" fontId="38" fillId="0" borderId="72" xfId="5" applyFont="1" applyBorder="1" applyAlignment="1">
      <alignment horizontal="right" vertical="center"/>
    </xf>
    <xf numFmtId="0" fontId="38" fillId="0" borderId="73" xfId="5" applyFont="1" applyBorder="1" applyAlignment="1">
      <alignment horizontal="right" vertical="center"/>
    </xf>
    <xf numFmtId="177" fontId="38" fillId="0" borderId="73" xfId="5" applyNumberFormat="1" applyFont="1" applyBorder="1" applyAlignment="1">
      <alignment horizontal="right" vertical="center"/>
    </xf>
    <xf numFmtId="177" fontId="38" fillId="0" borderId="73" xfId="5" applyNumberFormat="1" applyFont="1" applyBorder="1" applyAlignment="1">
      <alignment horizontal="center" vertical="center"/>
    </xf>
    <xf numFmtId="0" fontId="38" fillId="0" borderId="73" xfId="5" applyFont="1" applyBorder="1" applyAlignment="1">
      <alignment horizontal="center" vertical="center"/>
    </xf>
    <xf numFmtId="0" fontId="49" fillId="0" borderId="0" xfId="5" applyFont="1" applyAlignment="1">
      <alignment vertical="center"/>
    </xf>
    <xf numFmtId="0" fontId="4" fillId="0" borderId="12" xfId="0" applyFont="1" applyBorder="1" applyAlignment="1">
      <alignment vertical="center" shrinkToFit="1"/>
    </xf>
    <xf numFmtId="0" fontId="4" fillId="0" borderId="16" xfId="0" applyFont="1" applyBorder="1" applyAlignment="1">
      <alignment vertical="center" shrinkToFit="1"/>
    </xf>
    <xf numFmtId="0" fontId="4" fillId="0" borderId="31" xfId="0" applyFont="1" applyBorder="1" applyAlignment="1">
      <alignment vertical="center" shrinkToFit="1"/>
    </xf>
    <xf numFmtId="0" fontId="4" fillId="0" borderId="5" xfId="0" applyFont="1" applyBorder="1" applyAlignment="1">
      <alignment vertical="center" shrinkToFit="1"/>
    </xf>
    <xf numFmtId="0" fontId="4" fillId="0" borderId="12" xfId="0" applyFont="1" applyBorder="1" applyAlignment="1">
      <alignment vertical="center"/>
    </xf>
    <xf numFmtId="0" fontId="4" fillId="0" borderId="30" xfId="0" applyFont="1" applyBorder="1" applyAlignment="1">
      <alignment vertical="center" shrinkToFit="1"/>
    </xf>
    <xf numFmtId="0" fontId="4" fillId="0" borderId="17" xfId="4" applyFont="1" applyBorder="1"/>
    <xf numFmtId="0" fontId="4" fillId="0" borderId="19" xfId="4" applyFont="1" applyBorder="1" applyAlignment="1">
      <alignment horizontal="distributed" vertical="center"/>
    </xf>
    <xf numFmtId="0" fontId="4" fillId="0" borderId="22" xfId="4" applyFont="1" applyBorder="1"/>
    <xf numFmtId="0" fontId="4" fillId="0" borderId="24" xfId="4" applyFont="1" applyBorder="1" applyAlignment="1">
      <alignment horizontal="distributed" vertical="center"/>
    </xf>
    <xf numFmtId="0" fontId="4" fillId="0" borderId="20" xfId="4" applyFont="1" applyBorder="1"/>
    <xf numFmtId="0" fontId="4" fillId="0" borderId="21" xfId="4" applyFont="1" applyBorder="1" applyAlignment="1">
      <alignment horizontal="distributed" vertical="center"/>
    </xf>
    <xf numFmtId="0" fontId="9" fillId="0" borderId="11" xfId="0" applyFont="1" applyBorder="1" applyAlignment="1">
      <alignment horizontal="left" vertical="center" wrapText="1"/>
    </xf>
    <xf numFmtId="38" fontId="9" fillId="0" borderId="3" xfId="3" applyFont="1" applyBorder="1" applyAlignment="1" applyProtection="1">
      <alignment horizontal="left" vertical="center"/>
    </xf>
    <xf numFmtId="0" fontId="5" fillId="0" borderId="0" xfId="0" applyFont="1"/>
    <xf numFmtId="0" fontId="54" fillId="0" borderId="0" xfId="4" applyFont="1"/>
    <xf numFmtId="0" fontId="2" fillId="0" borderId="0" xfId="4" applyFont="1"/>
    <xf numFmtId="0" fontId="5" fillId="0" borderId="0" xfId="7" applyFont="1" applyAlignment="1">
      <alignment horizontal="center" vertical="center"/>
    </xf>
    <xf numFmtId="49" fontId="9" fillId="0" borderId="16" xfId="4" applyNumberFormat="1" applyFont="1" applyBorder="1" applyAlignment="1">
      <alignment horizontal="center" vertical="center" shrinkToFit="1"/>
    </xf>
    <xf numFmtId="0" fontId="2" fillId="0" borderId="0" xfId="7" applyFont="1">
      <alignment vertical="center"/>
    </xf>
    <xf numFmtId="0" fontId="9" fillId="7" borderId="0" xfId="0" applyFont="1" applyFill="1" applyAlignment="1" applyProtection="1">
      <alignment vertical="center"/>
      <protection locked="0"/>
    </xf>
    <xf numFmtId="0" fontId="4" fillId="7" borderId="0" xfId="0" applyFont="1" applyFill="1" applyAlignment="1" applyProtection="1">
      <alignment vertical="center"/>
      <protection locked="0"/>
    </xf>
    <xf numFmtId="38" fontId="5" fillId="7" borderId="0" xfId="0" applyNumberFormat="1" applyFont="1" applyFill="1" applyAlignment="1">
      <alignment horizontal="left" vertical="center" shrinkToFit="1"/>
    </xf>
    <xf numFmtId="0" fontId="4" fillId="7" borderId="4" xfId="0" applyFont="1" applyFill="1" applyBorder="1" applyAlignment="1" applyProtection="1">
      <alignment vertical="center"/>
      <protection locked="0"/>
    </xf>
    <xf numFmtId="0" fontId="4" fillId="7" borderId="5"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12"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4" fillId="7" borderId="15" xfId="0" applyFont="1" applyFill="1" applyBorder="1" applyAlignment="1" applyProtection="1">
      <alignment horizontal="center" vertical="center"/>
      <protection locked="0"/>
    </xf>
    <xf numFmtId="0" fontId="4" fillId="7" borderId="9" xfId="0" applyFont="1" applyFill="1" applyBorder="1" applyAlignment="1" applyProtection="1">
      <alignment vertical="center"/>
      <protection locked="0"/>
    </xf>
    <xf numFmtId="0" fontId="4" fillId="7" borderId="11" xfId="0" applyFont="1" applyFill="1" applyBorder="1" applyAlignment="1" applyProtection="1">
      <alignment vertical="center"/>
      <protection locked="0"/>
    </xf>
    <xf numFmtId="0" fontId="4" fillId="7" borderId="10" xfId="0" applyFont="1" applyFill="1" applyBorder="1" applyAlignment="1" applyProtection="1">
      <alignment vertical="center"/>
      <protection locked="0"/>
    </xf>
    <xf numFmtId="0" fontId="4" fillId="7" borderId="16" xfId="0" applyFont="1" applyFill="1" applyBorder="1" applyAlignment="1" applyProtection="1">
      <alignment horizontal="right" vertical="center"/>
      <protection locked="0"/>
    </xf>
    <xf numFmtId="0" fontId="4" fillId="7" borderId="16" xfId="0" applyFont="1" applyFill="1" applyBorder="1" applyAlignment="1" applyProtection="1">
      <alignment vertical="center"/>
      <protection locked="0"/>
    </xf>
    <xf numFmtId="0" fontId="4" fillId="7" borderId="17" xfId="0" applyFont="1" applyFill="1" applyBorder="1" applyAlignment="1" applyProtection="1">
      <alignment vertical="center"/>
      <protection locked="0"/>
    </xf>
    <xf numFmtId="0" fontId="4" fillId="7" borderId="19" xfId="0" applyFont="1" applyFill="1" applyBorder="1" applyAlignment="1" applyProtection="1">
      <alignment horizontal="right" vertical="center" shrinkToFit="1"/>
      <protection locked="0"/>
    </xf>
    <xf numFmtId="0" fontId="4" fillId="7" borderId="19" xfId="0" applyFont="1" applyFill="1" applyBorder="1" applyAlignment="1" applyProtection="1">
      <alignment vertical="center" shrinkToFit="1"/>
      <protection locked="0"/>
    </xf>
    <xf numFmtId="0" fontId="4" fillId="7" borderId="29" xfId="0" applyFont="1" applyFill="1" applyBorder="1" applyAlignment="1" applyProtection="1">
      <alignment horizontal="left" vertical="center" shrinkToFit="1"/>
      <protection locked="0"/>
    </xf>
    <xf numFmtId="0" fontId="4" fillId="7" borderId="22" xfId="0" applyFont="1" applyFill="1" applyBorder="1" applyAlignment="1" applyProtection="1">
      <alignment vertical="center"/>
      <protection locked="0"/>
    </xf>
    <xf numFmtId="0" fontId="4" fillId="7" borderId="24" xfId="0" applyFont="1" applyFill="1" applyBorder="1" applyAlignment="1" applyProtection="1">
      <alignment horizontal="right" vertical="center" shrinkToFit="1"/>
      <protection locked="0"/>
    </xf>
    <xf numFmtId="0" fontId="4" fillId="7" borderId="24" xfId="0" applyFont="1" applyFill="1" applyBorder="1" applyAlignment="1" applyProtection="1">
      <alignment vertical="center" shrinkToFit="1"/>
      <protection locked="0"/>
    </xf>
    <xf numFmtId="0" fontId="4" fillId="7" borderId="23" xfId="0" applyFont="1" applyFill="1" applyBorder="1" applyAlignment="1" applyProtection="1">
      <alignment vertical="center" shrinkToFit="1"/>
      <protection locked="0"/>
    </xf>
    <xf numFmtId="178" fontId="4" fillId="7" borderId="24" xfId="0" applyNumberFormat="1" applyFont="1" applyFill="1" applyBorder="1" applyAlignment="1" applyProtection="1">
      <alignment horizontal="right" vertical="center" shrinkToFit="1"/>
      <protection locked="0"/>
    </xf>
    <xf numFmtId="176" fontId="4" fillId="7" borderId="31" xfId="0" applyNumberFormat="1" applyFont="1" applyFill="1" applyBorder="1" applyAlignment="1" applyProtection="1">
      <alignment horizontal="right" vertical="center" shrinkToFit="1"/>
      <protection locked="0"/>
    </xf>
    <xf numFmtId="0" fontId="4" fillId="7" borderId="31" xfId="0" applyFont="1" applyFill="1" applyBorder="1" applyAlignment="1" applyProtection="1">
      <alignment horizontal="left" vertical="center" shrinkToFit="1"/>
      <protection locked="0"/>
    </xf>
    <xf numFmtId="0" fontId="4" fillId="7" borderId="20" xfId="0" applyFont="1" applyFill="1" applyBorder="1" applyAlignment="1" applyProtection="1">
      <alignment vertical="center"/>
      <protection locked="0"/>
    </xf>
    <xf numFmtId="0" fontId="4" fillId="7" borderId="21" xfId="0" applyFont="1" applyFill="1" applyBorder="1" applyAlignment="1" applyProtection="1">
      <alignment horizontal="right" vertical="center" shrinkToFit="1"/>
      <protection locked="0"/>
    </xf>
    <xf numFmtId="0" fontId="4" fillId="7" borderId="21" xfId="0" applyFont="1" applyFill="1" applyBorder="1" applyAlignment="1" applyProtection="1">
      <alignment vertical="center" shrinkToFit="1"/>
      <protection locked="0"/>
    </xf>
    <xf numFmtId="0" fontId="4" fillId="7" borderId="25" xfId="0" applyFont="1" applyFill="1" applyBorder="1" applyAlignment="1" applyProtection="1">
      <alignment vertical="center" shrinkToFit="1"/>
      <protection locked="0"/>
    </xf>
    <xf numFmtId="178" fontId="4" fillId="7" borderId="21" xfId="0" applyNumberFormat="1" applyFont="1" applyFill="1" applyBorder="1" applyAlignment="1" applyProtection="1">
      <alignment horizontal="right" vertical="center" shrinkToFit="1"/>
      <protection locked="0"/>
    </xf>
    <xf numFmtId="176" fontId="4" fillId="7" borderId="30" xfId="0" applyNumberFormat="1" applyFont="1" applyFill="1" applyBorder="1" applyAlignment="1" applyProtection="1">
      <alignment horizontal="right" vertical="center" shrinkToFit="1"/>
      <protection locked="0"/>
    </xf>
    <xf numFmtId="0" fontId="4" fillId="7" borderId="30" xfId="0" applyFont="1" applyFill="1" applyBorder="1" applyAlignment="1" applyProtection="1">
      <alignment horizontal="left" vertical="center" shrinkToFit="1"/>
      <protection locked="0"/>
    </xf>
    <xf numFmtId="0" fontId="4" fillId="7" borderId="0" xfId="0" applyFont="1" applyFill="1" applyAlignment="1">
      <alignment vertical="center"/>
    </xf>
    <xf numFmtId="0" fontId="9" fillId="7" borderId="0" xfId="0" applyFont="1" applyFill="1" applyAlignment="1">
      <alignment vertical="center"/>
    </xf>
    <xf numFmtId="0" fontId="2" fillId="7" borderId="0" xfId="0" applyFont="1" applyFill="1" applyAlignment="1">
      <alignment horizontal="right" vertical="center"/>
    </xf>
    <xf numFmtId="0" fontId="36" fillId="7" borderId="13" xfId="0" applyFont="1" applyFill="1" applyBorder="1" applyAlignment="1">
      <alignment horizontal="distributed" vertical="center"/>
    </xf>
    <xf numFmtId="0" fontId="36" fillId="7" borderId="1" xfId="0" applyFont="1" applyFill="1" applyBorder="1" applyAlignment="1">
      <alignment horizontal="center" vertical="center"/>
    </xf>
    <xf numFmtId="0" fontId="36" fillId="7" borderId="3" xfId="0" applyFont="1" applyFill="1" applyBorder="1" applyAlignment="1">
      <alignment horizontal="distributed" vertical="center"/>
    </xf>
    <xf numFmtId="0" fontId="36" fillId="7" borderId="2" xfId="0" applyFont="1" applyFill="1" applyBorder="1" applyAlignment="1">
      <alignment vertical="center"/>
    </xf>
    <xf numFmtId="0" fontId="36" fillId="7" borderId="13" xfId="0" applyFont="1" applyFill="1" applyBorder="1" applyAlignment="1">
      <alignment horizontal="distributed" vertical="center" wrapText="1"/>
    </xf>
    <xf numFmtId="0" fontId="4" fillId="7" borderId="29" xfId="0" applyFont="1" applyFill="1" applyBorder="1" applyAlignment="1">
      <alignment horizontal="center" vertical="center"/>
    </xf>
    <xf numFmtId="0" fontId="4" fillId="7" borderId="19" xfId="0" applyFont="1" applyFill="1" applyBorder="1" applyAlignment="1">
      <alignment vertical="center"/>
    </xf>
    <xf numFmtId="0" fontId="4" fillId="7" borderId="29" xfId="0" applyFont="1" applyFill="1" applyBorder="1" applyAlignment="1" applyProtection="1">
      <alignment vertical="center" shrinkToFit="1"/>
      <protection locked="0"/>
    </xf>
    <xf numFmtId="0" fontId="4" fillId="7" borderId="31" xfId="0" applyFont="1" applyFill="1" applyBorder="1" applyAlignment="1">
      <alignment horizontal="center" vertical="center"/>
    </xf>
    <xf numFmtId="0" fontId="4" fillId="7" borderId="24" xfId="0" applyFont="1" applyFill="1" applyBorder="1" applyAlignment="1">
      <alignment vertical="center"/>
    </xf>
    <xf numFmtId="176" fontId="4" fillId="7" borderId="24" xfId="4" applyNumberFormat="1" applyFont="1" applyFill="1" applyBorder="1" applyAlignment="1" applyProtection="1">
      <alignment horizontal="left" vertical="center" shrinkToFit="1"/>
      <protection locked="0"/>
    </xf>
    <xf numFmtId="0" fontId="4" fillId="7" borderId="31" xfId="0" applyFont="1" applyFill="1" applyBorder="1" applyAlignment="1" applyProtection="1">
      <alignment vertical="center" shrinkToFit="1"/>
      <protection locked="0"/>
    </xf>
    <xf numFmtId="0" fontId="4" fillId="7" borderId="31" xfId="0" applyFont="1" applyFill="1" applyBorder="1" applyAlignment="1" applyProtection="1">
      <alignment horizontal="right" vertical="center" shrinkToFit="1"/>
      <protection locked="0"/>
    </xf>
    <xf numFmtId="180" fontId="4" fillId="7" borderId="31" xfId="0" applyNumberFormat="1" applyFont="1" applyFill="1" applyBorder="1" applyAlignment="1" applyProtection="1">
      <alignment horizontal="left" vertical="center" shrinkToFit="1"/>
      <protection locked="0"/>
    </xf>
    <xf numFmtId="20" fontId="4" fillId="7" borderId="31" xfId="0" applyNumberFormat="1" applyFont="1" applyFill="1" applyBorder="1" applyAlignment="1" applyProtection="1">
      <alignment horizontal="right" vertical="center" shrinkToFit="1"/>
      <protection locked="0"/>
    </xf>
    <xf numFmtId="0" fontId="4" fillId="7" borderId="24" xfId="0" applyFont="1" applyFill="1" applyBorder="1" applyAlignment="1" applyProtection="1">
      <alignment horizontal="left" vertical="center" shrinkToFit="1"/>
      <protection locked="0"/>
    </xf>
    <xf numFmtId="0" fontId="4" fillId="7" borderId="22" xfId="0" applyFont="1" applyFill="1" applyBorder="1" applyAlignment="1">
      <alignment vertical="center"/>
    </xf>
    <xf numFmtId="0" fontId="4" fillId="7" borderId="30" xfId="0" applyFont="1" applyFill="1" applyBorder="1" applyAlignment="1">
      <alignment horizontal="center" vertical="center"/>
    </xf>
    <xf numFmtId="0" fontId="4" fillId="7" borderId="20" xfId="0" applyFont="1" applyFill="1" applyBorder="1" applyAlignment="1">
      <alignment vertical="center"/>
    </xf>
    <xf numFmtId="0" fontId="4" fillId="7" borderId="21" xfId="0" applyFont="1" applyFill="1" applyBorder="1" applyAlignment="1" applyProtection="1">
      <alignment horizontal="left" vertical="center" shrinkToFit="1"/>
      <protection locked="0"/>
    </xf>
    <xf numFmtId="0" fontId="4" fillId="7" borderId="30" xfId="0" applyFont="1" applyFill="1" applyBorder="1" applyAlignment="1" applyProtection="1">
      <alignment vertical="center" shrinkToFit="1"/>
      <protection locked="0"/>
    </xf>
    <xf numFmtId="0" fontId="4" fillId="7" borderId="30" xfId="0" applyFont="1" applyFill="1" applyBorder="1" applyAlignment="1" applyProtection="1">
      <alignment horizontal="right" vertical="center" shrinkToFit="1"/>
      <protection locked="0"/>
    </xf>
    <xf numFmtId="180" fontId="4" fillId="7" borderId="30" xfId="0" applyNumberFormat="1" applyFont="1" applyFill="1" applyBorder="1" applyAlignment="1" applyProtection="1">
      <alignment horizontal="left" vertical="center" shrinkToFit="1"/>
      <protection locked="0"/>
    </xf>
    <xf numFmtId="0" fontId="4" fillId="7" borderId="0" xfId="0" applyFont="1" applyFill="1" applyAlignment="1">
      <alignment horizontal="center" vertical="center"/>
    </xf>
    <xf numFmtId="0" fontId="4" fillId="7" borderId="0" xfId="4" applyFont="1" applyFill="1" applyAlignment="1">
      <alignment vertical="center"/>
    </xf>
    <xf numFmtId="0" fontId="2" fillId="7" borderId="0" xfId="4" applyFont="1" applyFill="1" applyAlignment="1">
      <alignment vertical="center"/>
    </xf>
    <xf numFmtId="0" fontId="2" fillId="7" borderId="0" xfId="4" applyFont="1" applyFill="1" applyAlignment="1">
      <alignment horizontal="right" vertical="center"/>
    </xf>
    <xf numFmtId="0" fontId="7" fillId="7" borderId="0" xfId="4" applyFill="1" applyAlignment="1">
      <alignment vertical="center"/>
    </xf>
    <xf numFmtId="0" fontId="4" fillId="7" borderId="0" xfId="4" applyFont="1" applyFill="1" applyAlignment="1">
      <alignment horizontal="right" vertical="center"/>
    </xf>
    <xf numFmtId="0" fontId="4" fillId="7" borderId="1" xfId="4" applyFont="1" applyFill="1" applyBorder="1" applyAlignment="1">
      <alignment vertical="center"/>
    </xf>
    <xf numFmtId="0" fontId="4" fillId="7" borderId="2" xfId="4" applyFont="1" applyFill="1" applyBorder="1" applyAlignment="1">
      <alignment vertical="center"/>
    </xf>
    <xf numFmtId="0" fontId="4" fillId="7" borderId="3" xfId="4" applyFont="1" applyFill="1" applyBorder="1" applyAlignment="1">
      <alignment vertical="center"/>
    </xf>
    <xf numFmtId="0" fontId="4" fillId="7" borderId="3" xfId="4" applyFont="1" applyFill="1" applyBorder="1" applyAlignment="1">
      <alignment horizontal="distributed" vertical="center"/>
    </xf>
    <xf numFmtId="0" fontId="4" fillId="7" borderId="2" xfId="4" applyFont="1" applyFill="1" applyBorder="1" applyAlignment="1">
      <alignment horizontal="distributed" vertical="center"/>
    </xf>
    <xf numFmtId="0" fontId="4" fillId="7" borderId="1" xfId="4" applyFont="1" applyFill="1" applyBorder="1" applyAlignment="1">
      <alignment horizontal="distributed" vertical="center"/>
    </xf>
    <xf numFmtId="0" fontId="4" fillId="7" borderId="6" xfId="4" applyFont="1" applyFill="1" applyBorder="1" applyAlignment="1">
      <alignment vertical="center"/>
    </xf>
    <xf numFmtId="0" fontId="4" fillId="7" borderId="4" xfId="4" applyFont="1" applyFill="1" applyBorder="1" applyAlignment="1">
      <alignment vertical="center"/>
    </xf>
    <xf numFmtId="0" fontId="4" fillId="7" borderId="5" xfId="4" applyFont="1" applyFill="1" applyBorder="1" applyAlignment="1">
      <alignment vertical="center"/>
    </xf>
    <xf numFmtId="0" fontId="4" fillId="7" borderId="5" xfId="4" applyFont="1" applyFill="1" applyBorder="1" applyAlignment="1">
      <alignment horizontal="distributed" vertical="center"/>
    </xf>
    <xf numFmtId="0" fontId="4" fillId="7" borderId="5" xfId="4" applyFont="1" applyFill="1" applyBorder="1" applyAlignment="1">
      <alignment horizontal="right" vertical="center"/>
    </xf>
    <xf numFmtId="0" fontId="4" fillId="7" borderId="6" xfId="4" applyFont="1" applyFill="1" applyBorder="1" applyAlignment="1">
      <alignment horizontal="right" vertical="center"/>
    </xf>
    <xf numFmtId="0" fontId="4" fillId="7" borderId="4" xfId="4" applyFont="1" applyFill="1" applyBorder="1" applyAlignment="1">
      <alignment horizontal="right" vertical="center"/>
    </xf>
    <xf numFmtId="0" fontId="4" fillId="7" borderId="8" xfId="4" applyFont="1" applyFill="1" applyBorder="1" applyAlignment="1">
      <alignment vertical="center"/>
    </xf>
    <xf numFmtId="176" fontId="4" fillId="7" borderId="8" xfId="4" applyNumberFormat="1" applyFont="1" applyFill="1" applyBorder="1" applyAlignment="1">
      <alignment vertical="center"/>
    </xf>
    <xf numFmtId="176" fontId="4" fillId="7" borderId="7" xfId="4" applyNumberFormat="1" applyFont="1" applyFill="1" applyBorder="1" applyAlignment="1">
      <alignment vertical="center"/>
    </xf>
    <xf numFmtId="176" fontId="4" fillId="7" borderId="0" xfId="4" applyNumberFormat="1" applyFont="1" applyFill="1" applyAlignment="1">
      <alignment vertical="center"/>
    </xf>
    <xf numFmtId="0" fontId="4" fillId="7" borderId="7" xfId="4" applyFont="1" applyFill="1" applyBorder="1" applyAlignment="1">
      <alignment vertical="center"/>
    </xf>
    <xf numFmtId="0" fontId="4" fillId="7" borderId="0" xfId="4" applyFont="1" applyFill="1" applyAlignment="1">
      <alignment horizontal="distributed" vertical="center"/>
    </xf>
    <xf numFmtId="179" fontId="13" fillId="7" borderId="0" xfId="4" applyNumberFormat="1" applyFont="1" applyFill="1" applyAlignment="1">
      <alignment vertical="center"/>
    </xf>
    <xf numFmtId="176" fontId="4" fillId="7" borderId="0" xfId="4" applyNumberFormat="1" applyFont="1" applyFill="1" applyAlignment="1" applyProtection="1">
      <alignment vertical="center" shrinkToFit="1"/>
      <protection locked="0"/>
    </xf>
    <xf numFmtId="176" fontId="4" fillId="7" borderId="0" xfId="4" applyNumberFormat="1" applyFont="1" applyFill="1" applyAlignment="1" applyProtection="1">
      <alignment vertical="center"/>
      <protection locked="0"/>
    </xf>
    <xf numFmtId="176" fontId="13" fillId="7" borderId="0" xfId="4" applyNumberFormat="1" applyFont="1" applyFill="1" applyAlignment="1" applyProtection="1">
      <alignment vertical="center" shrinkToFit="1"/>
      <protection locked="0"/>
    </xf>
    <xf numFmtId="178" fontId="13" fillId="7" borderId="0" xfId="4" applyNumberFormat="1" applyFont="1" applyFill="1" applyAlignment="1" applyProtection="1">
      <alignment vertical="center" shrinkToFit="1"/>
      <protection locked="0"/>
    </xf>
    <xf numFmtId="176" fontId="28" fillId="7" borderId="0" xfId="4" applyNumberFormat="1" applyFont="1" applyFill="1" applyAlignment="1" applyProtection="1">
      <alignment horizontal="center" vertical="center"/>
      <protection locked="0"/>
    </xf>
    <xf numFmtId="176" fontId="4" fillId="7" borderId="0" xfId="4" applyNumberFormat="1" applyFont="1" applyFill="1" applyAlignment="1" applyProtection="1">
      <alignment horizontal="center" vertical="center"/>
      <protection locked="0"/>
    </xf>
    <xf numFmtId="176" fontId="13" fillId="7" borderId="0" xfId="4" applyNumberFormat="1" applyFont="1" applyFill="1" applyAlignment="1">
      <alignment vertical="center"/>
    </xf>
    <xf numFmtId="0" fontId="13" fillId="7" borderId="0" xfId="4" applyFont="1" applyFill="1" applyAlignment="1">
      <alignment vertical="center"/>
    </xf>
    <xf numFmtId="176" fontId="4" fillId="7" borderId="0" xfId="4" applyNumberFormat="1" applyFont="1" applyFill="1" applyAlignment="1">
      <alignment horizontal="center" vertical="center"/>
    </xf>
    <xf numFmtId="176" fontId="13" fillId="7" borderId="0" xfId="4" applyNumberFormat="1" applyFont="1" applyFill="1" applyAlignment="1" applyProtection="1">
      <alignment vertical="center"/>
      <protection locked="0"/>
    </xf>
    <xf numFmtId="176" fontId="4" fillId="7" borderId="0" xfId="4" applyNumberFormat="1" applyFont="1" applyFill="1" applyAlignment="1">
      <alignment vertical="center" shrinkToFit="1"/>
    </xf>
    <xf numFmtId="176" fontId="4" fillId="7" borderId="8" xfId="4" applyNumberFormat="1" applyFont="1" applyFill="1" applyBorder="1" applyAlignment="1">
      <alignment horizontal="center" vertical="center"/>
    </xf>
    <xf numFmtId="0" fontId="2" fillId="7" borderId="0" xfId="4" applyFont="1" applyFill="1" applyAlignment="1">
      <alignment horizontal="distributed" vertical="center"/>
    </xf>
    <xf numFmtId="0" fontId="4" fillId="7" borderId="0" xfId="4" applyFont="1" applyFill="1" applyAlignment="1">
      <alignment horizontal="center" vertical="center"/>
    </xf>
    <xf numFmtId="0" fontId="14" fillId="7" borderId="0" xfId="4" applyFont="1" applyFill="1" applyAlignment="1">
      <alignment vertical="center"/>
    </xf>
    <xf numFmtId="0" fontId="14" fillId="7" borderId="8" xfId="4" applyFont="1" applyFill="1" applyBorder="1" applyAlignment="1">
      <alignment vertical="center"/>
    </xf>
    <xf numFmtId="0" fontId="4" fillId="7" borderId="9" xfId="4" applyFont="1" applyFill="1" applyBorder="1" applyAlignment="1">
      <alignment vertical="center"/>
    </xf>
    <xf numFmtId="0" fontId="4" fillId="7" borderId="10" xfId="4" applyFont="1" applyFill="1" applyBorder="1" applyAlignment="1">
      <alignment vertical="center"/>
    </xf>
    <xf numFmtId="0" fontId="4" fillId="7" borderId="11" xfId="4" applyFont="1" applyFill="1" applyBorder="1" applyAlignment="1">
      <alignment vertical="center"/>
    </xf>
    <xf numFmtId="176" fontId="13" fillId="7" borderId="11" xfId="4" applyNumberFormat="1" applyFont="1" applyFill="1" applyBorder="1" applyAlignment="1">
      <alignment vertical="center"/>
    </xf>
    <xf numFmtId="176" fontId="4" fillId="7" borderId="10" xfId="4" applyNumberFormat="1" applyFont="1" applyFill="1" applyBorder="1" applyAlignment="1">
      <alignment vertical="center"/>
    </xf>
    <xf numFmtId="176" fontId="4" fillId="7" borderId="9" xfId="4" applyNumberFormat="1" applyFont="1" applyFill="1" applyBorder="1" applyAlignment="1">
      <alignment vertical="center"/>
    </xf>
    <xf numFmtId="176" fontId="4" fillId="7" borderId="11" xfId="4" applyNumberFormat="1" applyFont="1" applyFill="1" applyBorder="1" applyAlignment="1">
      <alignment vertical="center"/>
    </xf>
    <xf numFmtId="176" fontId="4" fillId="7" borderId="2" xfId="4" applyNumberFormat="1" applyFont="1" applyFill="1" applyBorder="1" applyAlignment="1">
      <alignment vertical="center"/>
    </xf>
    <xf numFmtId="176" fontId="4" fillId="7" borderId="1" xfId="4" applyNumberFormat="1" applyFont="1" applyFill="1" applyBorder="1" applyAlignment="1">
      <alignment vertical="center"/>
    </xf>
    <xf numFmtId="176" fontId="4" fillId="7" borderId="3" xfId="4" applyNumberFormat="1" applyFont="1" applyFill="1" applyBorder="1" applyAlignment="1">
      <alignment vertical="center"/>
    </xf>
    <xf numFmtId="176" fontId="4" fillId="7" borderId="0" xfId="0" applyNumberFormat="1" applyFont="1" applyFill="1" applyAlignment="1">
      <alignment vertical="center"/>
    </xf>
    <xf numFmtId="20" fontId="4" fillId="7" borderId="0" xfId="0" applyNumberFormat="1" applyFont="1" applyFill="1" applyAlignment="1">
      <alignment vertical="center"/>
    </xf>
    <xf numFmtId="176" fontId="4" fillId="7" borderId="0" xfId="0" applyNumberFormat="1" applyFont="1" applyFill="1" applyAlignment="1">
      <alignment horizontal="right" vertical="center"/>
    </xf>
    <xf numFmtId="176" fontId="4" fillId="7" borderId="4" xfId="0" applyNumberFormat="1" applyFont="1" applyFill="1" applyBorder="1" applyAlignment="1">
      <alignment vertical="center"/>
    </xf>
    <xf numFmtId="176" fontId="4" fillId="7" borderId="5" xfId="0" applyNumberFormat="1" applyFont="1" applyFill="1" applyBorder="1" applyAlignment="1">
      <alignment horizontal="center" vertical="center"/>
    </xf>
    <xf numFmtId="176" fontId="4" fillId="7" borderId="5" xfId="0" applyNumberFormat="1" applyFont="1" applyFill="1" applyBorder="1" applyAlignment="1">
      <alignment vertical="center"/>
    </xf>
    <xf numFmtId="176" fontId="4" fillId="7" borderId="6" xfId="0" applyNumberFormat="1" applyFont="1" applyFill="1" applyBorder="1" applyAlignment="1">
      <alignment vertical="center"/>
    </xf>
    <xf numFmtId="176" fontId="4" fillId="7" borderId="6" xfId="0" applyNumberFormat="1" applyFont="1" applyFill="1" applyBorder="1" applyAlignment="1">
      <alignment horizontal="center" vertical="center"/>
    </xf>
    <xf numFmtId="176" fontId="4" fillId="7" borderId="1" xfId="0" applyNumberFormat="1" applyFont="1" applyFill="1" applyBorder="1" applyAlignment="1">
      <alignment vertical="center"/>
    </xf>
    <xf numFmtId="176" fontId="4" fillId="7" borderId="3" xfId="0" applyNumberFormat="1" applyFont="1" applyFill="1" applyBorder="1" applyAlignment="1">
      <alignment horizontal="distributed" vertical="center"/>
    </xf>
    <xf numFmtId="176" fontId="4" fillId="7" borderId="3" xfId="0" applyNumberFormat="1" applyFont="1" applyFill="1" applyBorder="1" applyAlignment="1">
      <alignment vertical="center"/>
    </xf>
    <xf numFmtId="176" fontId="4" fillId="7" borderId="2" xfId="0" applyNumberFormat="1" applyFont="1" applyFill="1" applyBorder="1" applyAlignment="1">
      <alignment vertical="center"/>
    </xf>
    <xf numFmtId="176" fontId="4" fillId="7" borderId="7" xfId="0" applyNumberFormat="1" applyFont="1" applyFill="1" applyBorder="1" applyAlignment="1">
      <alignment vertical="center"/>
    </xf>
    <xf numFmtId="176" fontId="4" fillId="7" borderId="0" xfId="0" applyNumberFormat="1" applyFont="1" applyFill="1" applyAlignment="1">
      <alignment horizontal="distributed" vertical="center"/>
    </xf>
    <xf numFmtId="176" fontId="4" fillId="7" borderId="8" xfId="0" applyNumberFormat="1" applyFont="1" applyFill="1" applyBorder="1" applyAlignment="1">
      <alignment vertical="center"/>
    </xf>
    <xf numFmtId="176" fontId="4" fillId="7" borderId="9" xfId="0" applyNumberFormat="1" applyFont="1" applyFill="1" applyBorder="1" applyAlignment="1">
      <alignment vertical="center"/>
    </xf>
    <xf numFmtId="176" fontId="4" fillId="7" borderId="11" xfId="0" applyNumberFormat="1" applyFont="1" applyFill="1" applyBorder="1" applyAlignment="1">
      <alignment horizontal="distributed" vertical="center"/>
    </xf>
    <xf numFmtId="176" fontId="4" fillId="7" borderId="11" xfId="0" applyNumberFormat="1" applyFont="1" applyFill="1" applyBorder="1" applyAlignment="1">
      <alignment vertical="center"/>
    </xf>
    <xf numFmtId="176" fontId="4" fillId="7" borderId="10" xfId="0" applyNumberFormat="1" applyFont="1" applyFill="1" applyBorder="1" applyAlignment="1">
      <alignment vertical="center"/>
    </xf>
    <xf numFmtId="176" fontId="4" fillId="7" borderId="2" xfId="0" applyNumberFormat="1" applyFont="1" applyFill="1" applyBorder="1" applyAlignment="1">
      <alignment vertical="center" wrapText="1"/>
    </xf>
    <xf numFmtId="0" fontId="2" fillId="7" borderId="0" xfId="0" applyFont="1" applyFill="1" applyAlignment="1">
      <alignment horizontal="center" vertical="center"/>
    </xf>
    <xf numFmtId="0" fontId="5" fillId="0" borderId="0" xfId="8" applyFont="1">
      <alignment vertical="center"/>
    </xf>
    <xf numFmtId="0" fontId="2" fillId="0" borderId="0" xfId="8" applyFont="1">
      <alignment vertical="center"/>
    </xf>
    <xf numFmtId="0" fontId="5" fillId="0" borderId="0" xfId="7" applyFont="1">
      <alignment vertical="center"/>
    </xf>
    <xf numFmtId="0" fontId="2" fillId="0" borderId="0" xfId="7" applyFont="1" applyAlignment="1">
      <alignment horizontal="left" vertical="center"/>
    </xf>
    <xf numFmtId="0" fontId="2" fillId="7" borderId="13" xfId="0" applyFont="1" applyFill="1" applyBorder="1" applyAlignment="1">
      <alignment horizontal="center" vertical="center" wrapText="1"/>
    </xf>
    <xf numFmtId="0" fontId="5" fillId="7" borderId="3" xfId="7" applyFont="1" applyFill="1" applyBorder="1" applyAlignment="1">
      <alignment horizontal="center" vertical="center"/>
    </xf>
    <xf numFmtId="0" fontId="5" fillId="7" borderId="2" xfId="7" applyFont="1" applyFill="1" applyBorder="1" applyAlignment="1">
      <alignment horizontal="center" vertical="center"/>
    </xf>
    <xf numFmtId="0" fontId="2" fillId="7" borderId="3" xfId="0" applyFont="1" applyFill="1" applyBorder="1" applyAlignment="1">
      <alignment horizontal="center" vertical="center" wrapText="1"/>
    </xf>
    <xf numFmtId="0" fontId="5" fillId="7" borderId="0" xfId="7" applyFont="1" applyFill="1" applyAlignment="1">
      <alignment horizontal="center" vertical="center"/>
    </xf>
    <xf numFmtId="0" fontId="2" fillId="7" borderId="0" xfId="7" applyFont="1" applyFill="1" applyAlignment="1">
      <alignment horizontal="center" vertical="center"/>
    </xf>
    <xf numFmtId="0" fontId="2" fillId="7" borderId="83" xfId="0" applyFont="1" applyFill="1" applyBorder="1" applyAlignment="1">
      <alignment horizontal="center" vertical="center" wrapText="1"/>
    </xf>
    <xf numFmtId="0" fontId="55" fillId="7" borderId="13" xfId="0" applyFont="1" applyFill="1" applyBorder="1" applyAlignment="1">
      <alignment horizontal="center" vertical="center" wrapText="1"/>
    </xf>
    <xf numFmtId="0" fontId="2" fillId="7" borderId="0" xfId="7" applyFont="1" applyFill="1" applyAlignment="1">
      <alignment horizontal="left" vertical="center"/>
    </xf>
    <xf numFmtId="0" fontId="4" fillId="0" borderId="0" xfId="7" applyFont="1" applyAlignment="1">
      <alignment horizontal="left" vertical="center"/>
    </xf>
    <xf numFmtId="0" fontId="2" fillId="0" borderId="0" xfId="7" applyFont="1" applyAlignment="1">
      <alignment horizontal="center" vertical="center"/>
    </xf>
    <xf numFmtId="0" fontId="9" fillId="0" borderId="0" xfId="7" applyFont="1" applyAlignment="1">
      <alignment horizontal="center" vertical="center"/>
    </xf>
    <xf numFmtId="0" fontId="9" fillId="0" borderId="0" xfId="4" applyFont="1"/>
    <xf numFmtId="0" fontId="9" fillId="0" borderId="13" xfId="7" applyFont="1" applyBorder="1" applyAlignment="1">
      <alignment horizontal="center" vertical="center"/>
    </xf>
    <xf numFmtId="0" fontId="9" fillId="0" borderId="0" xfId="4" applyFont="1" applyAlignment="1">
      <alignment horizontal="center"/>
    </xf>
    <xf numFmtId="0" fontId="9" fillId="0" borderId="16" xfId="4" applyFont="1" applyBorder="1" applyAlignment="1">
      <alignment horizontal="right" vertical="center"/>
    </xf>
    <xf numFmtId="0" fontId="9" fillId="0" borderId="16" xfId="4" applyFont="1" applyBorder="1" applyAlignment="1">
      <alignment horizontal="center" vertical="center"/>
    </xf>
    <xf numFmtId="0" fontId="9" fillId="0" borderId="16" xfId="4" applyFont="1" applyBorder="1"/>
    <xf numFmtId="0" fontId="9" fillId="0" borderId="12" xfId="4" applyFont="1" applyBorder="1" applyAlignment="1">
      <alignment vertical="top"/>
    </xf>
    <xf numFmtId="0" fontId="9" fillId="0" borderId="0" xfId="4" applyFont="1" applyAlignment="1">
      <alignment vertical="top"/>
    </xf>
    <xf numFmtId="0" fontId="9" fillId="0" borderId="0" xfId="7" applyFont="1">
      <alignment vertical="center"/>
    </xf>
    <xf numFmtId="0" fontId="5" fillId="0" borderId="16" xfId="4" quotePrefix="1" applyFont="1" applyBorder="1" applyAlignment="1">
      <alignment horizontal="center" vertical="center" wrapText="1"/>
    </xf>
    <xf numFmtId="38" fontId="5" fillId="7" borderId="3" xfId="7" applyNumberFormat="1" applyFont="1" applyFill="1" applyBorder="1">
      <alignment vertical="center"/>
    </xf>
    <xf numFmtId="38" fontId="5" fillId="7" borderId="2" xfId="7" applyNumberFormat="1" applyFont="1" applyFill="1" applyBorder="1">
      <alignment vertical="center"/>
    </xf>
    <xf numFmtId="0" fontId="9" fillId="0" borderId="13" xfId="4" applyFont="1" applyBorder="1" applyAlignment="1">
      <alignment horizontal="right" vertical="top"/>
    </xf>
    <xf numFmtId="49" fontId="9" fillId="0" borderId="13" xfId="4" applyNumberFormat="1" applyFont="1" applyBorder="1" applyAlignment="1">
      <alignment horizontal="center" vertical="center" shrinkToFit="1"/>
    </xf>
    <xf numFmtId="176" fontId="9" fillId="0" borderId="16" xfId="4" applyNumberFormat="1" applyFont="1" applyBorder="1" applyAlignment="1">
      <alignment horizontal="right" vertical="center"/>
    </xf>
    <xf numFmtId="0" fontId="2" fillId="0" borderId="4" xfId="7" applyFont="1" applyBorder="1" applyAlignment="1">
      <alignment vertical="top" wrapText="1"/>
    </xf>
    <xf numFmtId="0" fontId="2" fillId="0" borderId="5" xfId="7" applyFont="1" applyBorder="1" applyAlignment="1">
      <alignment vertical="top" wrapText="1"/>
    </xf>
    <xf numFmtId="0" fontId="2" fillId="0" borderId="6" xfId="7" applyFont="1" applyBorder="1" applyAlignment="1">
      <alignment vertical="top" wrapText="1"/>
    </xf>
    <xf numFmtId="0" fontId="2" fillId="0" borderId="0" xfId="7" applyFont="1" applyAlignment="1">
      <alignment vertical="top" wrapText="1"/>
    </xf>
    <xf numFmtId="0" fontId="2" fillId="0" borderId="8" xfId="7" applyFont="1" applyBorder="1" applyAlignment="1">
      <alignment vertical="top" wrapText="1"/>
    </xf>
    <xf numFmtId="0" fontId="2" fillId="0" borderId="11" xfId="7" applyFont="1" applyBorder="1" applyAlignment="1">
      <alignment vertical="top" wrapText="1"/>
    </xf>
    <xf numFmtId="0" fontId="2" fillId="0" borderId="10" xfId="7" applyFont="1" applyBorder="1" applyAlignment="1">
      <alignment vertical="top" wrapText="1"/>
    </xf>
    <xf numFmtId="0" fontId="2" fillId="0" borderId="7" xfId="7" applyFont="1" applyBorder="1">
      <alignment vertical="center"/>
    </xf>
    <xf numFmtId="0" fontId="2" fillId="0" borderId="9" xfId="7" applyFont="1" applyBorder="1">
      <alignment vertical="center"/>
    </xf>
    <xf numFmtId="0" fontId="4" fillId="7" borderId="0" xfId="0" applyFont="1" applyFill="1" applyAlignment="1" applyProtection="1">
      <alignment horizontal="right" vertical="center"/>
      <protection locked="0"/>
    </xf>
    <xf numFmtId="38" fontId="56" fillId="0" borderId="0" xfId="3" applyFont="1" applyFill="1" applyAlignment="1" applyProtection="1">
      <alignment horizontal="center" vertical="center"/>
    </xf>
    <xf numFmtId="38" fontId="56" fillId="0" borderId="0" xfId="3" quotePrefix="1" applyFont="1" applyFill="1" applyAlignment="1" applyProtection="1">
      <alignment horizontal="center" vertical="center"/>
    </xf>
    <xf numFmtId="38" fontId="56" fillId="0" borderId="0" xfId="3" applyFont="1" applyAlignment="1" applyProtection="1">
      <alignment horizontal="center" vertical="center"/>
    </xf>
    <xf numFmtId="38" fontId="59" fillId="7" borderId="1" xfId="7" applyNumberFormat="1" applyFont="1" applyFill="1" applyBorder="1">
      <alignment vertical="center"/>
    </xf>
    <xf numFmtId="176" fontId="57" fillId="7" borderId="19" xfId="4" applyNumberFormat="1" applyFont="1" applyFill="1" applyBorder="1" applyAlignment="1" applyProtection="1">
      <alignment horizontal="left" vertical="center" shrinkToFit="1"/>
      <protection locked="0"/>
    </xf>
    <xf numFmtId="0" fontId="57" fillId="7" borderId="29" xfId="0" applyFont="1" applyFill="1" applyBorder="1" applyAlignment="1" applyProtection="1">
      <alignment horizontal="center" vertical="center" shrinkToFit="1"/>
      <protection locked="0"/>
    </xf>
    <xf numFmtId="0" fontId="57" fillId="7" borderId="29" xfId="0" applyFont="1" applyFill="1" applyBorder="1" applyAlignment="1" applyProtection="1">
      <alignment vertical="center" shrinkToFit="1"/>
      <protection locked="0"/>
    </xf>
    <xf numFmtId="0" fontId="57" fillId="7" borderId="29" xfId="0" quotePrefix="1" applyFont="1" applyFill="1" applyBorder="1" applyAlignment="1" applyProtection="1">
      <alignment horizontal="center" vertical="center" shrinkToFit="1"/>
      <protection locked="0"/>
    </xf>
    <xf numFmtId="180" fontId="57" fillId="7" borderId="29" xfId="0" applyNumberFormat="1" applyFont="1" applyFill="1" applyBorder="1" applyAlignment="1" applyProtection="1">
      <alignment horizontal="center" vertical="center" shrinkToFit="1"/>
      <protection locked="0"/>
    </xf>
    <xf numFmtId="180" fontId="57" fillId="7" borderId="29" xfId="0" applyNumberFormat="1" applyFont="1" applyFill="1" applyBorder="1" applyAlignment="1" applyProtection="1">
      <alignment horizontal="left" vertical="center" shrinkToFit="1"/>
      <protection locked="0"/>
    </xf>
    <xf numFmtId="176" fontId="57" fillId="7" borderId="0" xfId="4" applyNumberFormat="1" applyFont="1" applyFill="1" applyAlignment="1" applyProtection="1">
      <alignment vertical="center" shrinkToFit="1"/>
      <protection locked="0"/>
    </xf>
    <xf numFmtId="176" fontId="64" fillId="7" borderId="0" xfId="4" applyNumberFormat="1" applyFont="1" applyFill="1" applyAlignment="1" applyProtection="1">
      <alignment vertical="center" shrinkToFit="1"/>
      <protection locked="0"/>
    </xf>
    <xf numFmtId="178" fontId="64" fillId="7" borderId="0" xfId="4" applyNumberFormat="1" applyFont="1" applyFill="1" applyAlignment="1" applyProtection="1">
      <alignment vertical="center" shrinkToFit="1"/>
      <protection locked="0"/>
    </xf>
    <xf numFmtId="176" fontId="64" fillId="7" borderId="0" xfId="4" applyNumberFormat="1" applyFont="1" applyFill="1" applyAlignment="1">
      <alignment vertical="center"/>
    </xf>
    <xf numFmtId="179" fontId="64" fillId="7" borderId="0" xfId="4" applyNumberFormat="1" applyFont="1" applyFill="1" applyAlignment="1">
      <alignment vertical="center"/>
    </xf>
    <xf numFmtId="49" fontId="61" fillId="7" borderId="0" xfId="4" applyNumberFormat="1" applyFont="1" applyFill="1" applyAlignment="1" applyProtection="1">
      <alignment vertical="center"/>
      <protection locked="0"/>
    </xf>
    <xf numFmtId="176" fontId="57" fillId="7" borderId="0" xfId="4" applyNumberFormat="1" applyFont="1" applyFill="1" applyAlignment="1" applyProtection="1">
      <alignment vertical="center"/>
      <protection locked="0"/>
    </xf>
    <xf numFmtId="0" fontId="57" fillId="7" borderId="0" xfId="4" applyFont="1" applyFill="1" applyAlignment="1" applyProtection="1">
      <alignment horizontal="center" vertical="center"/>
      <protection locked="0"/>
    </xf>
    <xf numFmtId="176" fontId="59" fillId="7" borderId="0" xfId="4" applyNumberFormat="1" applyFont="1" applyFill="1" applyAlignment="1" applyProtection="1">
      <alignment vertical="center"/>
      <protection locked="0"/>
    </xf>
    <xf numFmtId="0" fontId="57" fillId="7" borderId="11" xfId="4" applyFont="1" applyFill="1" applyBorder="1" applyAlignment="1">
      <alignment vertical="center"/>
    </xf>
    <xf numFmtId="176" fontId="66" fillId="7" borderId="3" xfId="4" applyNumberFormat="1" applyFont="1" applyFill="1" applyBorder="1" applyAlignment="1">
      <alignment vertical="center"/>
    </xf>
    <xf numFmtId="176" fontId="61" fillId="0" borderId="16" xfId="4" applyNumberFormat="1" applyFont="1" applyBorder="1" applyAlignment="1">
      <alignment horizontal="right" vertical="center"/>
    </xf>
    <xf numFmtId="49" fontId="61" fillId="0" borderId="16" xfId="4" applyNumberFormat="1" applyFont="1" applyBorder="1" applyAlignment="1">
      <alignment horizontal="center" vertical="center" shrinkToFit="1"/>
    </xf>
    <xf numFmtId="176" fontId="61" fillId="0" borderId="13" xfId="4" applyNumberFormat="1" applyFont="1" applyBorder="1" applyAlignment="1">
      <alignment vertical="center"/>
    </xf>
    <xf numFmtId="176" fontId="68" fillId="0" borderId="13" xfId="4" applyNumberFormat="1" applyFont="1" applyBorder="1" applyAlignment="1">
      <alignment vertical="center"/>
    </xf>
    <xf numFmtId="176" fontId="65" fillId="7" borderId="3" xfId="0" applyNumberFormat="1" applyFont="1" applyFill="1" applyBorder="1" applyAlignment="1">
      <alignment vertical="center"/>
    </xf>
    <xf numFmtId="176" fontId="65" fillId="7" borderId="0" xfId="0" applyNumberFormat="1" applyFont="1" applyFill="1" applyAlignment="1" applyProtection="1">
      <alignment vertical="center"/>
      <protection locked="0"/>
    </xf>
    <xf numFmtId="176" fontId="65" fillId="7" borderId="11" xfId="0" applyNumberFormat="1" applyFont="1" applyFill="1" applyBorder="1" applyAlignment="1">
      <alignment vertical="center"/>
    </xf>
    <xf numFmtId="176" fontId="65" fillId="7" borderId="3" xfId="0" applyNumberFormat="1" applyFont="1" applyFill="1" applyBorder="1" applyAlignment="1" applyProtection="1">
      <alignment vertical="center"/>
      <protection locked="0"/>
    </xf>
    <xf numFmtId="176" fontId="57" fillId="7" borderId="0" xfId="0" applyNumberFormat="1" applyFont="1" applyFill="1" applyAlignment="1">
      <alignment horizontal="left" vertical="center" shrinkToFit="1"/>
    </xf>
    <xf numFmtId="49" fontId="57" fillId="7" borderId="0" xfId="0" applyNumberFormat="1" applyFont="1" applyFill="1" applyAlignment="1">
      <alignment horizontal="right" vertical="center"/>
    </xf>
    <xf numFmtId="0" fontId="59" fillId="7" borderId="11" xfId="4" applyFont="1" applyFill="1" applyBorder="1" applyAlignment="1">
      <alignment vertical="center"/>
    </xf>
    <xf numFmtId="178" fontId="57" fillId="7" borderId="19" xfId="0" applyNumberFormat="1" applyFont="1" applyFill="1" applyBorder="1" applyAlignment="1" applyProtection="1">
      <alignment horizontal="right" vertical="center" shrinkToFit="1"/>
      <protection locked="0"/>
    </xf>
    <xf numFmtId="176" fontId="57" fillId="7" borderId="29" xfId="0" applyNumberFormat="1" applyFont="1" applyFill="1" applyBorder="1" applyAlignment="1" applyProtection="1">
      <alignment horizontal="center" vertical="center" shrinkToFit="1"/>
      <protection locked="0"/>
    </xf>
    <xf numFmtId="0" fontId="57" fillId="7" borderId="29" xfId="0" applyFont="1" applyFill="1" applyBorder="1" applyAlignment="1" applyProtection="1">
      <alignment horizontal="left" vertical="center" shrinkToFit="1"/>
      <protection locked="0"/>
    </xf>
    <xf numFmtId="0" fontId="4" fillId="7" borderId="24" xfId="0" applyFont="1" applyFill="1" applyBorder="1" applyAlignment="1" applyProtection="1">
      <alignment horizontal="center" vertical="center" shrinkToFit="1"/>
      <protection locked="0"/>
    </xf>
    <xf numFmtId="0" fontId="4" fillId="7" borderId="23" xfId="0" applyFont="1" applyFill="1" applyBorder="1" applyAlignment="1" applyProtection="1">
      <alignment horizontal="left" vertical="center" shrinkToFit="1"/>
      <protection locked="0"/>
    </xf>
    <xf numFmtId="178" fontId="57" fillId="7" borderId="24" xfId="0" applyNumberFormat="1" applyFont="1" applyFill="1" applyBorder="1" applyAlignment="1" applyProtection="1">
      <alignment horizontal="right" vertical="center" shrinkToFit="1"/>
      <protection locked="0"/>
    </xf>
    <xf numFmtId="176" fontId="57" fillId="7" borderId="31" xfId="0" applyNumberFormat="1" applyFont="1" applyFill="1" applyBorder="1" applyAlignment="1" applyProtection="1">
      <alignment horizontal="center" vertical="center" shrinkToFit="1"/>
      <protection locked="0"/>
    </xf>
    <xf numFmtId="0" fontId="57" fillId="7" borderId="31" xfId="0" applyFont="1" applyFill="1" applyBorder="1" applyAlignment="1" applyProtection="1">
      <alignment horizontal="left" vertical="center" shrinkToFit="1"/>
      <protection locked="0"/>
    </xf>
    <xf numFmtId="0" fontId="57" fillId="7" borderId="31" xfId="0" applyFont="1" applyFill="1" applyBorder="1" applyAlignment="1" applyProtection="1">
      <alignment horizontal="center" vertical="center" shrinkToFit="1"/>
      <protection locked="0"/>
    </xf>
    <xf numFmtId="0" fontId="57" fillId="7" borderId="24" xfId="0" applyFont="1" applyFill="1" applyBorder="1" applyAlignment="1" applyProtection="1">
      <alignment horizontal="right" vertical="center" shrinkToFit="1"/>
      <protection locked="0"/>
    </xf>
    <xf numFmtId="0" fontId="57" fillId="7" borderId="31" xfId="0" applyFont="1" applyFill="1" applyBorder="1" applyAlignment="1" applyProtection="1">
      <alignment horizontal="left" vertical="center" wrapText="1" shrinkToFit="1"/>
      <protection locked="0"/>
    </xf>
    <xf numFmtId="0" fontId="69" fillId="7" borderId="31" xfId="0" applyFont="1" applyFill="1" applyBorder="1" applyAlignment="1" applyProtection="1">
      <alignment horizontal="left" vertical="center" shrinkToFit="1"/>
      <protection locked="0"/>
    </xf>
    <xf numFmtId="0" fontId="59" fillId="7" borderId="31" xfId="0" applyFont="1" applyFill="1" applyBorder="1" applyAlignment="1" applyProtection="1">
      <alignment horizontal="center" vertical="center" shrinkToFit="1"/>
      <protection locked="0"/>
    </xf>
    <xf numFmtId="0" fontId="59" fillId="7" borderId="31" xfId="0" applyFont="1" applyFill="1" applyBorder="1" applyAlignment="1" applyProtection="1">
      <alignment horizontal="left" vertical="center" shrinkToFit="1"/>
      <protection locked="0"/>
    </xf>
    <xf numFmtId="0" fontId="61" fillId="7" borderId="1" xfId="7" applyFont="1" applyFill="1" applyBorder="1" applyAlignment="1">
      <alignment horizontal="center" vertical="center"/>
    </xf>
    <xf numFmtId="0" fontId="57" fillId="7" borderId="3" xfId="7" applyFont="1" applyFill="1" applyBorder="1" applyAlignment="1">
      <alignment horizontal="center" vertical="center"/>
    </xf>
    <xf numFmtId="0" fontId="57" fillId="0" borderId="0" xfId="8" applyFont="1">
      <alignment vertical="center"/>
    </xf>
    <xf numFmtId="182" fontId="59" fillId="7" borderId="3" xfId="7" applyNumberFormat="1" applyFont="1" applyFill="1" applyBorder="1" applyAlignment="1">
      <alignment horizontal="center" vertical="center"/>
    </xf>
    <xf numFmtId="0" fontId="59" fillId="7" borderId="13" xfId="0" applyFont="1" applyFill="1" applyBorder="1" applyAlignment="1">
      <alignment horizontal="center" vertical="center" wrapText="1"/>
    </xf>
    <xf numFmtId="0" fontId="63" fillId="0" borderId="7" xfId="7" applyFont="1" applyBorder="1">
      <alignment vertical="center"/>
    </xf>
    <xf numFmtId="0" fontId="63" fillId="0" borderId="0" xfId="7" applyFont="1" applyAlignment="1">
      <alignment vertical="top" wrapText="1"/>
    </xf>
    <xf numFmtId="0" fontId="61" fillId="0" borderId="13" xfId="4" applyFont="1" applyBorder="1" applyAlignment="1">
      <alignment vertical="center" wrapText="1"/>
    </xf>
    <xf numFmtId="0" fontId="63" fillId="7" borderId="31" xfId="0" applyFont="1" applyFill="1" applyBorder="1" applyAlignment="1" applyProtection="1">
      <alignment horizontal="center" vertical="center"/>
      <protection locked="0"/>
    </xf>
    <xf numFmtId="0" fontId="69" fillId="7" borderId="31" xfId="0" applyFont="1" applyFill="1" applyBorder="1" applyAlignment="1" applyProtection="1">
      <alignment horizontal="left" vertical="center"/>
      <protection locked="0"/>
    </xf>
    <xf numFmtId="176" fontId="70" fillId="0" borderId="0" xfId="0" applyNumberFormat="1" applyFont="1" applyAlignment="1">
      <alignment vertical="center"/>
    </xf>
    <xf numFmtId="0" fontId="71" fillId="0" borderId="0" xfId="0" applyFont="1"/>
    <xf numFmtId="176" fontId="70" fillId="0" borderId="0" xfId="0" applyNumberFormat="1" applyFont="1" applyAlignment="1">
      <alignment vertical="top"/>
    </xf>
    <xf numFmtId="176" fontId="70" fillId="0" borderId="0" xfId="0" applyNumberFormat="1" applyFont="1"/>
    <xf numFmtId="0" fontId="72" fillId="7" borderId="0" xfId="4" applyFont="1" applyFill="1" applyAlignment="1" applyProtection="1">
      <alignment vertical="center"/>
      <protection locked="0"/>
    </xf>
    <xf numFmtId="0" fontId="57" fillId="7" borderId="0" xfId="0" applyFont="1" applyFill="1" applyAlignment="1">
      <alignment vertical="center"/>
    </xf>
    <xf numFmtId="38" fontId="4" fillId="0" borderId="3" xfId="3" applyFont="1" applyBorder="1" applyAlignment="1" applyProtection="1">
      <alignment horizontal="distributed" vertical="center"/>
    </xf>
    <xf numFmtId="38" fontId="17" fillId="0" borderId="3" xfId="3" applyFont="1" applyFill="1" applyBorder="1" applyAlignment="1" applyProtection="1">
      <alignment horizontal="center" vertical="center" wrapText="1"/>
    </xf>
    <xf numFmtId="38" fontId="17" fillId="0" borderId="2" xfId="3" applyFont="1" applyFill="1" applyBorder="1" applyAlignment="1" applyProtection="1">
      <alignment horizontal="center" vertical="center" wrapText="1"/>
    </xf>
    <xf numFmtId="38" fontId="4" fillId="0" borderId="3" xfId="3" applyFont="1" applyBorder="1" applyAlignment="1" applyProtection="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5" xfId="3" applyNumberFormat="1" applyFont="1" applyBorder="1" applyAlignment="1" applyProtection="1">
      <alignment horizontal="left" vertical="center" wrapText="1"/>
    </xf>
    <xf numFmtId="0" fontId="4" fillId="0" borderId="6" xfId="3" applyNumberFormat="1" applyFont="1" applyBorder="1" applyAlignment="1" applyProtection="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57" fillId="0" borderId="3" xfId="3" applyNumberFormat="1" applyFont="1" applyBorder="1" applyAlignment="1" applyProtection="1">
      <alignment horizontal="left" vertical="center" shrinkToFit="1"/>
    </xf>
    <xf numFmtId="181" fontId="67" fillId="0" borderId="3" xfId="3" applyNumberFormat="1" applyFont="1" applyBorder="1" applyAlignment="1" applyProtection="1">
      <alignment horizontal="right" vertical="center"/>
    </xf>
    <xf numFmtId="181" fontId="67" fillId="0" borderId="3" xfId="3" applyNumberFormat="1" applyFont="1" applyFill="1" applyBorder="1" applyAlignment="1" applyProtection="1">
      <alignment horizontal="right" vertical="center"/>
    </xf>
    <xf numFmtId="49" fontId="4" fillId="0" borderId="3" xfId="3" applyNumberFormat="1" applyFont="1" applyFill="1" applyBorder="1" applyAlignment="1" applyProtection="1">
      <alignment horizontal="left" vertical="center"/>
    </xf>
    <xf numFmtId="49" fontId="4" fillId="0" borderId="2" xfId="3" applyNumberFormat="1" applyFont="1" applyFill="1" applyBorder="1" applyAlignment="1" applyProtection="1">
      <alignment horizontal="left" vertical="center"/>
    </xf>
    <xf numFmtId="0" fontId="57" fillId="0" borderId="3" xfId="3" applyNumberFormat="1" applyFont="1" applyFill="1" applyBorder="1" applyAlignment="1" applyProtection="1">
      <alignment horizontal="left" vertical="center" wrapText="1"/>
    </xf>
    <xf numFmtId="58" fontId="57" fillId="0" borderId="11" xfId="3" applyNumberFormat="1" applyFont="1" applyFill="1" applyBorder="1" applyAlignment="1" applyProtection="1">
      <alignment horizontal="left" vertical="center"/>
    </xf>
    <xf numFmtId="49" fontId="58" fillId="0" borderId="3" xfId="3" applyNumberFormat="1" applyFont="1" applyFill="1" applyBorder="1" applyAlignment="1" applyProtection="1">
      <alignment horizontal="left" vertical="center"/>
    </xf>
    <xf numFmtId="0" fontId="57" fillId="0" borderId="3" xfId="0" applyFont="1" applyBorder="1" applyAlignment="1">
      <alignment horizontal="left" vertical="center" wrapText="1"/>
    </xf>
    <xf numFmtId="38" fontId="4" fillId="0" borderId="0" xfId="3" applyFont="1" applyFill="1" applyAlignment="1" applyProtection="1">
      <alignment horizontal="left" vertical="center"/>
    </xf>
    <xf numFmtId="38" fontId="57" fillId="0" borderId="0" xfId="3" applyFont="1" applyFill="1" applyAlignment="1" applyProtection="1">
      <alignment horizontal="left" vertical="center" shrinkToFit="1"/>
    </xf>
    <xf numFmtId="38" fontId="4" fillId="0" borderId="0" xfId="3" applyFont="1" applyFill="1" applyAlignment="1" applyProtection="1">
      <alignment vertical="center"/>
    </xf>
    <xf numFmtId="38" fontId="4" fillId="0" borderId="0" xfId="3" applyFont="1" applyAlignment="1" applyProtection="1">
      <alignment horizontal="center" vertical="center"/>
    </xf>
    <xf numFmtId="38" fontId="4" fillId="0" borderId="0" xfId="3" applyFont="1" applyAlignment="1" applyProtection="1">
      <alignment vertical="center"/>
    </xf>
    <xf numFmtId="38" fontId="4" fillId="0" borderId="0" xfId="3" applyFont="1" applyBorder="1" applyAlignment="1" applyProtection="1">
      <alignment horizontal="center" vertical="center"/>
    </xf>
    <xf numFmtId="181" fontId="67" fillId="0" borderId="3" xfId="3" applyNumberFormat="1" applyFont="1" applyFill="1" applyBorder="1" applyAlignment="1" applyProtection="1">
      <alignment horizontal="right" vertical="center" shrinkToFit="1"/>
    </xf>
    <xf numFmtId="0" fontId="57" fillId="0" borderId="0" xfId="3" applyNumberFormat="1" applyFont="1" applyFill="1" applyAlignment="1" applyProtection="1">
      <alignment horizontal="left" vertical="center" shrinkToFit="1"/>
    </xf>
    <xf numFmtId="38" fontId="60" fillId="0" borderId="3" xfId="3" applyFont="1" applyFill="1" applyBorder="1" applyAlignment="1" applyProtection="1">
      <alignment vertical="center" wrapText="1"/>
    </xf>
    <xf numFmtId="38" fontId="60" fillId="0" borderId="2" xfId="3" applyFont="1" applyFill="1" applyBorder="1" applyAlignment="1" applyProtection="1">
      <alignment vertical="center" wrapText="1"/>
    </xf>
    <xf numFmtId="38" fontId="6" fillId="0" borderId="3" xfId="1" applyNumberFormat="1" applyFill="1" applyBorder="1" applyAlignment="1" applyProtection="1">
      <alignment horizontal="left" vertical="center" wrapText="1"/>
    </xf>
    <xf numFmtId="38" fontId="60" fillId="0" borderId="3" xfId="3" applyFont="1" applyFill="1" applyBorder="1" applyAlignment="1" applyProtection="1">
      <alignment horizontal="left" vertical="center" wrapText="1"/>
    </xf>
    <xf numFmtId="38" fontId="60" fillId="0" borderId="2" xfId="3" applyFont="1" applyFill="1" applyBorder="1" applyAlignment="1" applyProtection="1">
      <alignment horizontal="left" vertical="center" wrapText="1"/>
    </xf>
    <xf numFmtId="0" fontId="57" fillId="0" borderId="2" xfId="3" applyNumberFormat="1" applyFont="1" applyFill="1" applyBorder="1" applyAlignment="1" applyProtection="1">
      <alignment horizontal="left" vertical="center" wrapText="1"/>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4"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0" fontId="54" fillId="0" borderId="0" xfId="7" applyFont="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13" xfId="4" applyFont="1" applyBorder="1" applyAlignment="1">
      <alignment horizontal="distributed" vertical="center" wrapText="1" justifyLastLine="1"/>
    </xf>
    <xf numFmtId="0" fontId="9" fillId="0" borderId="12" xfId="4" applyFont="1" applyBorder="1" applyAlignment="1">
      <alignment horizontal="distributed" vertical="center" justifyLastLine="1"/>
    </xf>
    <xf numFmtId="0" fontId="9" fillId="0" borderId="13" xfId="4" applyFont="1" applyBorder="1" applyAlignment="1">
      <alignment horizontal="distributed" vertical="center" justifyLastLine="1"/>
    </xf>
    <xf numFmtId="0" fontId="9" fillId="0" borderId="12" xfId="4" applyFont="1" applyBorder="1" applyAlignment="1">
      <alignment horizontal="center" vertical="center"/>
    </xf>
    <xf numFmtId="0" fontId="9" fillId="0" borderId="15" xfId="4" applyFont="1" applyBorder="1" applyAlignment="1">
      <alignment horizontal="center" vertical="center"/>
    </xf>
    <xf numFmtId="0" fontId="61" fillId="0" borderId="1" xfId="7" applyFont="1" applyBorder="1" applyAlignment="1">
      <alignment horizontal="left" vertical="center"/>
    </xf>
    <xf numFmtId="0" fontId="61" fillId="0" borderId="3" xfId="7" applyFont="1" applyBorder="1" applyAlignment="1">
      <alignment horizontal="left" vertical="center"/>
    </xf>
    <xf numFmtId="0" fontId="61" fillId="0" borderId="2" xfId="7" applyFont="1" applyBorder="1" applyAlignment="1">
      <alignment horizontal="left" vertical="center"/>
    </xf>
    <xf numFmtId="0" fontId="9"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38" fontId="59" fillId="7" borderId="11" xfId="0" applyNumberFormat="1" applyFont="1" applyFill="1" applyBorder="1" applyAlignment="1">
      <alignment horizontal="left" vertical="center" shrinkToFit="1"/>
    </xf>
    <xf numFmtId="38" fontId="63" fillId="7" borderId="11" xfId="0" applyNumberFormat="1" applyFont="1" applyFill="1" applyBorder="1" applyAlignment="1">
      <alignment horizontal="left" vertical="center" shrinkToFit="1"/>
    </xf>
    <xf numFmtId="0" fontId="4" fillId="7" borderId="3" xfId="4" applyFont="1" applyFill="1" applyBorder="1" applyAlignment="1">
      <alignment horizontal="distributed" vertical="center"/>
    </xf>
    <xf numFmtId="0" fontId="4" fillId="7" borderId="0" xfId="4" applyFont="1" applyFill="1" applyAlignment="1">
      <alignment horizontal="distributed" vertical="center"/>
    </xf>
    <xf numFmtId="38" fontId="57" fillId="7" borderId="11" xfId="4" applyNumberFormat="1" applyFont="1" applyFill="1" applyBorder="1" applyAlignment="1">
      <alignment horizontal="left" vertical="center"/>
    </xf>
    <xf numFmtId="0" fontId="5" fillId="7" borderId="11" xfId="4" applyFont="1" applyFill="1" applyBorder="1" applyAlignment="1">
      <alignment horizontal="center" vertical="center"/>
    </xf>
    <xf numFmtId="0" fontId="4" fillId="7" borderId="7" xfId="4" applyFont="1" applyFill="1" applyBorder="1" applyAlignment="1">
      <alignment horizontal="distributed" vertical="center"/>
    </xf>
    <xf numFmtId="176" fontId="4" fillId="7" borderId="0" xfId="4" applyNumberFormat="1" applyFont="1" applyFill="1" applyAlignment="1">
      <alignment horizontal="left" vertical="center" shrinkToFit="1"/>
    </xf>
    <xf numFmtId="0" fontId="4" fillId="7" borderId="11" xfId="4" applyFont="1" applyFill="1" applyBorder="1" applyAlignment="1">
      <alignment horizontal="distributed" vertical="center"/>
    </xf>
    <xf numFmtId="176" fontId="5" fillId="7" borderId="0" xfId="0" applyNumberFormat="1" applyFont="1" applyFill="1" applyAlignment="1">
      <alignment horizontal="center" vertical="center"/>
    </xf>
    <xf numFmtId="0" fontId="5" fillId="0" borderId="0" xfId="7" applyFont="1" applyAlignment="1">
      <alignment horizontal="center" vertical="center"/>
    </xf>
    <xf numFmtId="0" fontId="2" fillId="7" borderId="13" xfId="0" applyFont="1" applyFill="1" applyBorder="1" applyAlignment="1">
      <alignment horizontal="center" vertical="center" wrapText="1"/>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shrinkToFit="1"/>
      <protection locked="0"/>
    </xf>
    <xf numFmtId="0" fontId="13" fillId="4" borderId="0" xfId="0" applyFont="1" applyFill="1" applyAlignment="1">
      <alignment horizontal="center" vertical="center" shrinkToFit="1"/>
    </xf>
    <xf numFmtId="0" fontId="18" fillId="0" borderId="0" xfId="0" applyFont="1" applyAlignment="1">
      <alignment horizontal="center" vertical="center" shrinkToFit="1"/>
    </xf>
    <xf numFmtId="0" fontId="9" fillId="0" borderId="0" xfId="0" applyFont="1" applyAlignment="1">
      <alignment horizontal="center" vertical="center"/>
    </xf>
    <xf numFmtId="0" fontId="2" fillId="0" borderId="0" xfId="0" applyFont="1" applyAlignment="1">
      <alignment horizontal="center" vertical="center"/>
    </xf>
    <xf numFmtId="38" fontId="4" fillId="0" borderId="0" xfId="0" applyNumberFormat="1" applyFont="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center" vertical="center"/>
    </xf>
    <xf numFmtId="0" fontId="4" fillId="3" borderId="0" xfId="0" applyFont="1" applyFill="1" applyAlignment="1" applyProtection="1">
      <alignment horizontal="center" vertical="center" shrinkToFit="1"/>
      <protection locked="0"/>
    </xf>
    <xf numFmtId="0" fontId="4" fillId="0" borderId="19" xfId="0" applyFont="1" applyBorder="1" applyAlignment="1">
      <alignment horizontal="distributed" vertical="center"/>
    </xf>
    <xf numFmtId="0" fontId="4" fillId="0" borderId="24" xfId="0" applyFont="1" applyBorder="1" applyAlignment="1">
      <alignment horizontal="distributed" vertical="center"/>
    </xf>
    <xf numFmtId="0" fontId="4" fillId="0" borderId="21" xfId="0" applyFont="1" applyBorder="1" applyAlignment="1">
      <alignment horizontal="distributed" vertical="center"/>
    </xf>
    <xf numFmtId="0" fontId="4" fillId="0" borderId="28" xfId="0" applyFont="1" applyBorder="1" applyAlignment="1">
      <alignment horizontal="distributed" vertical="center"/>
    </xf>
    <xf numFmtId="0" fontId="4" fillId="3" borderId="19"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3" borderId="24" xfId="0" applyFont="1" applyFill="1" applyBorder="1" applyAlignment="1" applyProtection="1">
      <alignment horizontal="left" vertical="center" shrinkToFit="1"/>
      <protection locked="0"/>
    </xf>
    <xf numFmtId="0" fontId="4" fillId="3" borderId="23" xfId="0" applyFont="1" applyFill="1" applyBorder="1" applyAlignment="1" applyProtection="1">
      <alignment horizontal="left" vertical="center" shrinkToFit="1"/>
      <protection locked="0"/>
    </xf>
    <xf numFmtId="0" fontId="4" fillId="3" borderId="21"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left" vertical="center" shrinkToFit="1"/>
      <protection locked="0"/>
    </xf>
    <xf numFmtId="0" fontId="4" fillId="0" borderId="24" xfId="0" applyFont="1" applyBorder="1" applyAlignment="1">
      <alignment horizontal="distributed"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6" fillId="3" borderId="21" xfId="1" applyNumberFormat="1" applyFill="1" applyBorder="1" applyAlignment="1" applyProtection="1">
      <alignment horizontal="left" vertical="center" shrinkToFit="1"/>
      <protection locked="0"/>
    </xf>
    <xf numFmtId="49" fontId="6" fillId="3" borderId="25" xfId="1" applyNumberFormat="1" applyFill="1" applyBorder="1" applyAlignment="1" applyProtection="1">
      <alignment horizontal="left" vertical="center" shrinkToFit="1"/>
      <protection locked="0"/>
    </xf>
    <xf numFmtId="0" fontId="4" fillId="0" borderId="19" xfId="0" applyFont="1" applyBorder="1" applyAlignment="1">
      <alignment horizontal="distributed" vertical="center" shrinkToFit="1"/>
    </xf>
    <xf numFmtId="0" fontId="4" fillId="0" borderId="24" xfId="0" applyFont="1" applyBorder="1" applyAlignment="1">
      <alignment horizontal="distributed" vertical="center" shrinkToFit="1"/>
    </xf>
    <xf numFmtId="0" fontId="4" fillId="0" borderId="5" xfId="0" applyFont="1" applyBorder="1" applyAlignment="1">
      <alignment horizontal="distributed" vertical="center"/>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23" fillId="0" borderId="74" xfId="4" applyFont="1" applyBorder="1" applyAlignment="1">
      <alignment horizontal="center" vertical="center"/>
    </xf>
    <xf numFmtId="0" fontId="23" fillId="0" borderId="75" xfId="4" applyFont="1" applyBorder="1" applyAlignment="1">
      <alignment horizontal="center" vertical="center"/>
    </xf>
    <xf numFmtId="0" fontId="23" fillId="0" borderId="76" xfId="4" applyFont="1" applyBorder="1" applyAlignment="1">
      <alignment horizontal="center" vertical="center"/>
    </xf>
    <xf numFmtId="0" fontId="23" fillId="0" borderId="76"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5" xfId="0" applyFont="1" applyBorder="1" applyAlignment="1">
      <alignment horizontal="center" vertical="center" wrapText="1"/>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79" xfId="0" applyBorder="1" applyAlignment="1">
      <alignment horizontal="justify" vertical="center" wrapText="1"/>
    </xf>
    <xf numFmtId="0" fontId="30" fillId="3" borderId="0" xfId="0" applyFont="1" applyFill="1" applyAlignment="1">
      <alignment horizontal="left" vertical="center" shrinkToFit="1"/>
    </xf>
    <xf numFmtId="0" fontId="30" fillId="3" borderId="0" xfId="0" applyFont="1" applyFill="1" applyAlignment="1">
      <alignment horizontal="left" vertical="center"/>
    </xf>
    <xf numFmtId="0" fontId="28" fillId="4" borderId="1" xfId="0" applyFont="1" applyFill="1" applyBorder="1" applyAlignment="1">
      <alignment horizontal="left" vertical="center"/>
    </xf>
    <xf numFmtId="0" fontId="28" fillId="4" borderId="3" xfId="0" applyFont="1" applyFill="1" applyBorder="1" applyAlignment="1">
      <alignment horizontal="left" vertical="center"/>
    </xf>
    <xf numFmtId="0" fontId="28" fillId="4" borderId="2" xfId="0" applyFont="1" applyFill="1" applyBorder="1" applyAlignment="1">
      <alignment horizontal="left" vertical="center"/>
    </xf>
    <xf numFmtId="0" fontId="28" fillId="0" borderId="12" xfId="0" applyFont="1" applyBorder="1" applyAlignment="1">
      <alignment vertical="center" wrapText="1"/>
    </xf>
    <xf numFmtId="0" fontId="29" fillId="0" borderId="16" xfId="0" applyFont="1" applyBorder="1" applyAlignment="1">
      <alignment vertical="center" wrapTex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45" fillId="0" borderId="12" xfId="0" applyFont="1" applyBorder="1" applyAlignment="1">
      <alignment horizontal="left" vertical="center" wrapText="1" shrinkToFit="1"/>
    </xf>
    <xf numFmtId="0" fontId="45" fillId="0" borderId="15" xfId="0" applyFont="1" applyBorder="1" applyAlignment="1">
      <alignment horizontal="left" vertical="center" shrinkToFit="1"/>
    </xf>
    <xf numFmtId="0" fontId="45" fillId="0" borderId="1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3" xfId="4" applyFont="1" applyBorder="1" applyAlignment="1">
      <alignment horizontal="distributed" vertical="center" wrapText="1"/>
    </xf>
    <xf numFmtId="0" fontId="4" fillId="0" borderId="3" xfId="0" applyFont="1" applyBorder="1" applyAlignment="1">
      <alignment horizontal="distributed" vertical="center"/>
    </xf>
    <xf numFmtId="0" fontId="12" fillId="2" borderId="1" xfId="4" applyFont="1" applyFill="1" applyBorder="1" applyAlignment="1">
      <alignment horizontal="distributed" vertical="center"/>
    </xf>
    <xf numFmtId="0" fontId="12" fillId="2" borderId="3" xfId="4" applyFont="1" applyFill="1" applyBorder="1" applyAlignment="1">
      <alignment horizontal="distributed" vertical="center"/>
    </xf>
    <xf numFmtId="0" fontId="4" fillId="0" borderId="5" xfId="4" applyFont="1" applyBorder="1" applyAlignment="1">
      <alignment horizontal="distributed" vertical="center"/>
    </xf>
    <xf numFmtId="0" fontId="4" fillId="0" borderId="3" xfId="4" applyFont="1" applyBorder="1" applyAlignment="1">
      <alignment horizontal="distributed" vertical="center"/>
    </xf>
    <xf numFmtId="0" fontId="9" fillId="0" borderId="4" xfId="4" applyFont="1" applyBorder="1" applyAlignment="1">
      <alignment horizontal="left" vertical="center" wrapText="1"/>
    </xf>
    <xf numFmtId="0" fontId="9" fillId="0" borderId="7" xfId="4" applyFont="1" applyBorder="1" applyAlignment="1">
      <alignment horizontal="left" vertical="center" wrapText="1"/>
    </xf>
    <xf numFmtId="0" fontId="9" fillId="0" borderId="9" xfId="4" applyFont="1" applyBorder="1" applyAlignment="1">
      <alignment horizontal="left" vertical="center" wrapText="1"/>
    </xf>
    <xf numFmtId="0" fontId="4" fillId="0" borderId="12" xfId="4" applyFont="1" applyBorder="1" applyAlignment="1">
      <alignment horizontal="left" vertical="center" wrapText="1"/>
    </xf>
    <xf numFmtId="0" fontId="4" fillId="0" borderId="15" xfId="4" applyFont="1" applyBorder="1" applyAlignment="1">
      <alignment horizontal="left" vertical="center" wrapText="1"/>
    </xf>
    <xf numFmtId="0" fontId="4" fillId="0" borderId="16" xfId="4" applyFont="1" applyBorder="1" applyAlignment="1">
      <alignment horizontal="left" vertical="center" wrapText="1"/>
    </xf>
    <xf numFmtId="0" fontId="9" fillId="0" borderId="11" xfId="0" applyFont="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11" xfId="4"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37" fillId="0" borderId="12" xfId="4" applyFont="1" applyBorder="1" applyAlignment="1">
      <alignment horizontal="justify" vertical="center"/>
    </xf>
    <xf numFmtId="0" fontId="37" fillId="0" borderId="15" xfId="4" applyFont="1" applyBorder="1" applyAlignment="1">
      <alignment horizontal="justify" vertical="center"/>
    </xf>
    <xf numFmtId="0" fontId="37" fillId="0" borderId="15" xfId="4" applyFont="1" applyBorder="1" applyAlignment="1">
      <alignment horizontal="center" vertical="center" wrapText="1"/>
    </xf>
    <xf numFmtId="0" fontId="37" fillId="0" borderId="9"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0" xfId="4" applyFont="1" applyBorder="1" applyAlignment="1">
      <alignment horizontal="center" vertical="center"/>
    </xf>
    <xf numFmtId="0" fontId="37" fillId="0" borderId="12" xfId="4" applyFont="1" applyBorder="1" applyAlignment="1">
      <alignment horizontal="center" vertical="center"/>
    </xf>
    <xf numFmtId="0" fontId="37" fillId="0" borderId="15" xfId="4" applyFont="1" applyBorder="1" applyAlignment="1">
      <alignment horizontal="center" vertical="center"/>
    </xf>
    <xf numFmtId="0" fontId="37" fillId="0" borderId="15" xfId="4" applyFont="1" applyBorder="1" applyAlignment="1">
      <alignment horizontal="distributed" vertical="center" justifyLastLine="1"/>
    </xf>
    <xf numFmtId="0" fontId="37" fillId="0" borderId="11" xfId="4" applyFont="1" applyBorder="1" applyAlignment="1">
      <alignment horizontal="left" vertical="center"/>
    </xf>
    <xf numFmtId="0" fontId="37" fillId="0" borderId="4" xfId="4" applyFont="1" applyBorder="1" applyAlignment="1">
      <alignment horizontal="center" vertical="center"/>
    </xf>
    <xf numFmtId="0" fontId="37" fillId="0" borderId="6" xfId="4" applyFont="1" applyBorder="1" applyAlignment="1">
      <alignment horizontal="center" vertical="center"/>
    </xf>
    <xf numFmtId="0" fontId="37" fillId="0" borderId="7" xfId="4" applyFont="1" applyBorder="1" applyAlignment="1">
      <alignment horizontal="center" vertical="center"/>
    </xf>
    <xf numFmtId="0" fontId="37" fillId="0" borderId="8" xfId="4" applyFont="1" applyBorder="1" applyAlignment="1">
      <alignment horizontal="center" vertical="center"/>
    </xf>
    <xf numFmtId="0" fontId="37" fillId="0" borderId="9" xfId="4" applyFont="1" applyBorder="1" applyAlignment="1">
      <alignment horizontal="center" vertical="center"/>
    </xf>
    <xf numFmtId="0" fontId="37" fillId="6" borderId="1" xfId="4" applyFont="1" applyFill="1" applyBorder="1" applyAlignment="1">
      <alignment horizontal="distributed" vertical="center" indent="3"/>
    </xf>
    <xf numFmtId="0" fontId="37" fillId="6" borderId="3" xfId="4" applyFont="1" applyFill="1" applyBorder="1" applyAlignment="1">
      <alignment horizontal="distributed" vertical="center" indent="3"/>
    </xf>
    <xf numFmtId="0" fontId="37" fillId="6" borderId="2" xfId="4" applyFont="1" applyFill="1" applyBorder="1" applyAlignment="1">
      <alignment horizontal="distributed" vertical="center" indent="3"/>
    </xf>
    <xf numFmtId="0" fontId="37" fillId="0" borderId="15" xfId="4" applyFont="1" applyBorder="1" applyAlignment="1">
      <alignment horizontal="distributed" vertical="center" indent="1"/>
    </xf>
    <xf numFmtId="0" fontId="37" fillId="0" borderId="15" xfId="4" applyFont="1" applyBorder="1" applyAlignment="1">
      <alignment horizontal="distributed" vertical="center" wrapText="1"/>
    </xf>
    <xf numFmtId="0" fontId="37" fillId="0" borderId="15" xfId="4" applyFont="1" applyBorder="1" applyAlignment="1">
      <alignment horizontal="justify" vertical="center" wrapText="1"/>
    </xf>
    <xf numFmtId="0" fontId="37" fillId="0" borderId="15" xfId="4" applyFont="1" applyBorder="1" applyAlignment="1">
      <alignment horizontal="distributed" vertical="center"/>
    </xf>
    <xf numFmtId="0" fontId="37" fillId="0" borderId="15" xfId="4" applyFont="1" applyBorder="1" applyAlignment="1">
      <alignment vertical="center" wrapText="1"/>
    </xf>
    <xf numFmtId="0" fontId="37" fillId="0" borderId="15" xfId="4" applyFont="1" applyBorder="1" applyAlignment="1">
      <alignment vertical="center"/>
    </xf>
    <xf numFmtId="0" fontId="50" fillId="0" borderId="12" xfId="5" applyFont="1" applyBorder="1" applyAlignment="1">
      <alignment horizontal="distributed" vertical="center" wrapText="1"/>
    </xf>
    <xf numFmtId="0" fontId="50" fillId="0" borderId="15" xfId="5" applyFont="1" applyBorder="1" applyAlignment="1">
      <alignment horizontal="distributed" vertical="center" wrapText="1"/>
    </xf>
    <xf numFmtId="0" fontId="50" fillId="0" borderId="16" xfId="5" applyFont="1" applyBorder="1" applyAlignment="1">
      <alignment horizontal="distributed" vertical="center" wrapText="1"/>
    </xf>
    <xf numFmtId="0" fontId="53" fillId="0" borderId="0" xfId="5" applyFont="1" applyAlignment="1">
      <alignment horizontal="distributed" vertical="center" indent="15"/>
    </xf>
    <xf numFmtId="0" fontId="38" fillId="0" borderId="4" xfId="5" applyFont="1" applyBorder="1" applyAlignment="1">
      <alignment horizontal="distributed" vertical="center"/>
    </xf>
    <xf numFmtId="0" fontId="38" fillId="0" borderId="7" xfId="5" applyFont="1" applyBorder="1" applyAlignment="1">
      <alignment horizontal="distributed" vertical="center"/>
    </xf>
    <xf numFmtId="0" fontId="38" fillId="0" borderId="9" xfId="5" applyFont="1" applyBorder="1" applyAlignment="1">
      <alignment horizontal="distributed" vertical="center"/>
    </xf>
    <xf numFmtId="0" fontId="38" fillId="0" borderId="12" xfId="5" applyFont="1" applyBorder="1" applyAlignment="1">
      <alignment horizontal="distributed" vertical="center"/>
    </xf>
    <xf numFmtId="0" fontId="38" fillId="0" borderId="15" xfId="5" applyFont="1" applyBorder="1" applyAlignment="1">
      <alignment horizontal="distributed" vertical="center"/>
    </xf>
    <xf numFmtId="0" fontId="38" fillId="0" borderId="16" xfId="5" applyFont="1" applyBorder="1" applyAlignment="1">
      <alignment horizontal="distributed" vertical="center"/>
    </xf>
    <xf numFmtId="0" fontId="38" fillId="0" borderId="12" xfId="5" applyFont="1" applyBorder="1" applyAlignment="1">
      <alignment horizontal="distributed" vertical="center" wrapText="1"/>
    </xf>
    <xf numFmtId="0" fontId="38" fillId="0" borderId="15" xfId="5" applyFont="1" applyBorder="1" applyAlignment="1">
      <alignment horizontal="distributed" vertical="center" wrapText="1"/>
    </xf>
    <xf numFmtId="0" fontId="38" fillId="0" borderId="16" xfId="5" applyFont="1" applyBorder="1" applyAlignment="1">
      <alignment horizontal="distributed" vertical="center" wrapText="1"/>
    </xf>
    <xf numFmtId="0" fontId="42" fillId="0" borderId="12" xfId="5" applyFont="1" applyBorder="1" applyAlignment="1">
      <alignment horizontal="distributed" vertical="center" wrapText="1"/>
    </xf>
    <xf numFmtId="0" fontId="42" fillId="0" borderId="15" xfId="5" applyFont="1" applyBorder="1" applyAlignment="1">
      <alignment horizontal="distributed" vertical="center" wrapText="1"/>
    </xf>
    <xf numFmtId="0" fontId="42" fillId="0" borderId="16" xfId="5" applyFont="1" applyBorder="1" applyAlignment="1">
      <alignment horizontal="distributed" vertical="center" wrapText="1"/>
    </xf>
    <xf numFmtId="0" fontId="38" fillId="0" borderId="4" xfId="5" applyFont="1" applyBorder="1" applyAlignment="1">
      <alignment horizontal="center" vertical="center" wrapText="1"/>
    </xf>
    <xf numFmtId="0" fontId="38" fillId="0" borderId="7"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80" xfId="5" applyFont="1" applyBorder="1" applyAlignment="1">
      <alignment horizontal="center" vertical="center" wrapText="1"/>
    </xf>
    <xf numFmtId="0" fontId="38" fillId="0" borderId="81" xfId="5" applyFont="1" applyBorder="1" applyAlignment="1">
      <alignment horizontal="center" vertical="center" wrapText="1"/>
    </xf>
    <xf numFmtId="0" fontId="38" fillId="0" borderId="82" xfId="5" applyFont="1" applyBorder="1" applyAlignment="1">
      <alignment horizontal="center" vertical="center" wrapText="1"/>
    </xf>
    <xf numFmtId="0" fontId="51" fillId="0" borderId="12" xfId="5" applyFont="1" applyBorder="1" applyAlignment="1">
      <alignment horizontal="distributed" vertical="center" wrapText="1"/>
    </xf>
    <xf numFmtId="0" fontId="51" fillId="0" borderId="15" xfId="5" applyFont="1" applyBorder="1" applyAlignment="1">
      <alignment horizontal="distributed" vertical="center"/>
    </xf>
    <xf numFmtId="0" fontId="51" fillId="0" borderId="16" xfId="5" applyFont="1" applyBorder="1" applyAlignment="1">
      <alignment horizontal="distributed" vertical="center"/>
    </xf>
    <xf numFmtId="0" fontId="52" fillId="0" borderId="12" xfId="5" applyFont="1" applyBorder="1" applyAlignment="1">
      <alignment horizontal="distributed" vertical="center" wrapText="1"/>
    </xf>
    <xf numFmtId="0" fontId="52" fillId="0" borderId="15" xfId="5" applyFont="1" applyBorder="1" applyAlignment="1">
      <alignment horizontal="distributed" vertical="center" wrapText="1"/>
    </xf>
    <xf numFmtId="0" fontId="52" fillId="0" borderId="16" xfId="5" applyFont="1" applyBorder="1" applyAlignment="1">
      <alignment horizontal="distributed" vertical="center" wrapText="1"/>
    </xf>
    <xf numFmtId="0" fontId="42" fillId="0" borderId="12" xfId="5" applyFont="1" applyBorder="1" applyAlignment="1">
      <alignment horizontal="center" vertical="center" wrapText="1"/>
    </xf>
    <xf numFmtId="0" fontId="42" fillId="0" borderId="15" xfId="5" applyFont="1" applyBorder="1" applyAlignment="1">
      <alignment horizontal="center" vertical="center" wrapText="1"/>
    </xf>
    <xf numFmtId="0" fontId="42" fillId="0" borderId="16" xfId="5" applyFont="1" applyBorder="1" applyAlignment="1">
      <alignment horizontal="center" vertical="center" wrapText="1"/>
    </xf>
    <xf numFmtId="0" fontId="38" fillId="0" borderId="1" xfId="5" applyFont="1" applyBorder="1" applyAlignment="1">
      <alignment horizontal="distributed" vertical="center"/>
    </xf>
    <xf numFmtId="0" fontId="38" fillId="0" borderId="3" xfId="5" applyFont="1" applyBorder="1" applyAlignment="1">
      <alignment horizontal="distributed" vertical="center"/>
    </xf>
    <xf numFmtId="0" fontId="38" fillId="0" borderId="2" xfId="5" applyFont="1" applyBorder="1" applyAlignment="1">
      <alignment horizontal="distributed" vertical="center"/>
    </xf>
    <xf numFmtId="0" fontId="37" fillId="0" borderId="12" xfId="5" applyFont="1" applyBorder="1" applyAlignment="1">
      <alignment horizontal="distributed" vertical="center"/>
    </xf>
    <xf numFmtId="0" fontId="37" fillId="0" borderId="15" xfId="5" applyFont="1" applyBorder="1" applyAlignment="1">
      <alignment horizontal="distributed" vertical="center"/>
    </xf>
    <xf numFmtId="0" fontId="37" fillId="0" borderId="16" xfId="5" applyFont="1" applyBorder="1" applyAlignment="1">
      <alignment horizontal="distributed" vertical="center"/>
    </xf>
    <xf numFmtId="0" fontId="38" fillId="0" borderId="6" xfId="5" applyFont="1" applyBorder="1" applyAlignment="1">
      <alignment horizontal="center" vertical="center"/>
    </xf>
    <xf numFmtId="0" fontId="38" fillId="0" borderId="8" xfId="5" applyFont="1" applyBorder="1" applyAlignment="1">
      <alignment horizontal="center" vertical="center"/>
    </xf>
    <xf numFmtId="0" fontId="38" fillId="0" borderId="10" xfId="5" applyFont="1" applyBorder="1" applyAlignment="1">
      <alignment horizontal="center" vertical="center"/>
    </xf>
    <xf numFmtId="0" fontId="42" fillId="0" borderId="9" xfId="5" applyFont="1" applyBorder="1" applyAlignment="1">
      <alignment horizontal="distributed" vertical="center" wrapText="1"/>
    </xf>
    <xf numFmtId="0" fontId="42" fillId="0" borderId="10" xfId="5" applyFont="1" applyBorder="1" applyAlignment="1">
      <alignment horizontal="distributed" vertical="center" wrapText="1"/>
    </xf>
    <xf numFmtId="0" fontId="39" fillId="0" borderId="4" xfId="5" applyFont="1" applyBorder="1" applyAlignment="1">
      <alignment horizontal="center" vertical="center"/>
    </xf>
    <xf numFmtId="0" fontId="39" fillId="0" borderId="5" xfId="5" applyFont="1" applyBorder="1" applyAlignment="1">
      <alignment horizontal="center" vertical="center"/>
    </xf>
    <xf numFmtId="0" fontId="39" fillId="0" borderId="6" xfId="5" applyFont="1" applyBorder="1" applyAlignment="1">
      <alignment horizontal="center" vertical="center"/>
    </xf>
    <xf numFmtId="0" fontId="39" fillId="0" borderId="12" xfId="5" applyFont="1" applyBorder="1" applyAlignment="1">
      <alignment horizontal="distributed" vertical="center" wrapText="1"/>
    </xf>
    <xf numFmtId="0" fontId="39" fillId="0" borderId="16" xfId="5" applyFont="1" applyBorder="1" applyAlignment="1">
      <alignment horizontal="distributed" vertical="center" wrapText="1"/>
    </xf>
  </cellXfs>
  <cellStyles count="9">
    <cellStyle name="ハイパーリンク" xfId="1" builtinId="8"/>
    <cellStyle name="桁区切り 2" xfId="2" xr:uid="{00000000-0005-0000-0000-000001000000}"/>
    <cellStyle name="桁区切り 2 2" xfId="3" xr:uid="{00000000-0005-0000-0000-000002000000}"/>
    <cellStyle name="標準" xfId="0" builtinId="0"/>
    <cellStyle name="標準 2" xfId="4" xr:uid="{00000000-0005-0000-0000-000004000000}"/>
    <cellStyle name="標準 4" xfId="8" xr:uid="{00000000-0005-0000-0000-000005000000}"/>
    <cellStyle name="標準_申請_別紙２５－(6)" xfId="5" xr:uid="{00000000-0005-0000-0000-000006000000}"/>
    <cellStyle name="標準_別紙1～7" xfId="7" xr:uid="{00000000-0005-0000-0000-000007000000}"/>
    <cellStyle name="未定義" xfId="6" xr:uid="{00000000-0005-0000-0000-000008000000}"/>
  </cellStyles>
  <dxfs count="0"/>
  <tableStyles count="0" defaultTableStyle="TableStyleMedium2" defaultPivotStyle="PivotStyleLight16"/>
  <colors>
    <mruColors>
      <color rgb="FF3399F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657225</xdr:colOff>
      <xdr:row>0</xdr:row>
      <xdr:rowOff>190500</xdr:rowOff>
    </xdr:from>
    <xdr:ext cx="1381126" cy="380999"/>
    <xdr:sp macro="" textlink="">
      <xdr:nvSpPr>
        <xdr:cNvPr id="2" name="テキスト ボックス 1">
          <a:extLst>
            <a:ext uri="{FF2B5EF4-FFF2-40B4-BE49-F238E27FC236}">
              <a16:creationId xmlns:a16="http://schemas.microsoft.com/office/drawing/2014/main" id="{04B71F7C-17D7-47FD-A973-B898C643E69B}"/>
            </a:ext>
          </a:extLst>
        </xdr:cNvPr>
        <xdr:cNvSpPr txBox="1"/>
      </xdr:nvSpPr>
      <xdr:spPr>
        <a:xfrm>
          <a:off x="1676400" y="190500"/>
          <a:ext cx="1381126" cy="380999"/>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t>1</a:t>
          </a:r>
          <a:r>
            <a:rPr kumimoji="1" lang="ja-JP" altLang="en-US" sz="1200" b="1"/>
            <a:t>法人　</a:t>
          </a:r>
          <a:r>
            <a:rPr kumimoji="1" lang="en-US" altLang="ja-JP" sz="1600" b="1"/>
            <a:t>1</a:t>
          </a:r>
          <a:r>
            <a:rPr kumimoji="1" lang="ja-JP" altLang="en-US" sz="1200" b="1"/>
            <a:t>枚作成</a:t>
          </a:r>
        </a:p>
      </xdr:txBody>
    </xdr:sp>
    <xdr:clientData/>
  </xdr:oneCellAnchor>
  <xdr:oneCellAnchor>
    <xdr:from>
      <xdr:col>14</xdr:col>
      <xdr:colOff>285750</xdr:colOff>
      <xdr:row>16</xdr:row>
      <xdr:rowOff>85725</xdr:rowOff>
    </xdr:from>
    <xdr:ext cx="468526" cy="275717"/>
    <xdr:sp macro="" textlink="">
      <xdr:nvSpPr>
        <xdr:cNvPr id="3" name="テキスト ボックス 2">
          <a:extLst>
            <a:ext uri="{FF2B5EF4-FFF2-40B4-BE49-F238E27FC236}">
              <a16:creationId xmlns:a16="http://schemas.microsoft.com/office/drawing/2014/main" id="{F34BD032-EBE8-43EE-B10A-2C03F72023E9}"/>
            </a:ext>
          </a:extLst>
        </xdr:cNvPr>
        <xdr:cNvSpPr txBox="1"/>
      </xdr:nvSpPr>
      <xdr:spPr>
        <a:xfrm>
          <a:off x="6143625" y="4991100"/>
          <a:ext cx="468526" cy="275717"/>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（例）</a:t>
          </a:r>
        </a:p>
      </xdr:txBody>
    </xdr:sp>
    <xdr:clientData/>
  </xdr:oneCellAnchor>
  <xdr:oneCellAnchor>
    <xdr:from>
      <xdr:col>14</xdr:col>
      <xdr:colOff>276225</xdr:colOff>
      <xdr:row>23</xdr:row>
      <xdr:rowOff>57150</xdr:rowOff>
    </xdr:from>
    <xdr:ext cx="468526" cy="275717"/>
    <xdr:sp macro="" textlink="">
      <xdr:nvSpPr>
        <xdr:cNvPr id="4" name="テキスト ボックス 3">
          <a:extLst>
            <a:ext uri="{FF2B5EF4-FFF2-40B4-BE49-F238E27FC236}">
              <a16:creationId xmlns:a16="http://schemas.microsoft.com/office/drawing/2014/main" id="{694C365B-704E-4601-B906-E87532E68E29}"/>
            </a:ext>
          </a:extLst>
        </xdr:cNvPr>
        <xdr:cNvSpPr txBox="1"/>
      </xdr:nvSpPr>
      <xdr:spPr>
        <a:xfrm>
          <a:off x="6134100" y="7696200"/>
          <a:ext cx="468526" cy="275717"/>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（例）</a:t>
          </a:r>
        </a:p>
      </xdr:txBody>
    </xdr:sp>
    <xdr:clientData/>
  </xdr:oneCellAnchor>
  <xdr:oneCellAnchor>
    <xdr:from>
      <xdr:col>14</xdr:col>
      <xdr:colOff>276225</xdr:colOff>
      <xdr:row>24</xdr:row>
      <xdr:rowOff>104775</xdr:rowOff>
    </xdr:from>
    <xdr:ext cx="468526" cy="275717"/>
    <xdr:sp macro="" textlink="">
      <xdr:nvSpPr>
        <xdr:cNvPr id="5" name="テキスト ボックス 4">
          <a:extLst>
            <a:ext uri="{FF2B5EF4-FFF2-40B4-BE49-F238E27FC236}">
              <a16:creationId xmlns:a16="http://schemas.microsoft.com/office/drawing/2014/main" id="{3EF52FBA-F3A3-4D07-B282-6E2240799BE7}"/>
            </a:ext>
          </a:extLst>
        </xdr:cNvPr>
        <xdr:cNvSpPr txBox="1"/>
      </xdr:nvSpPr>
      <xdr:spPr>
        <a:xfrm>
          <a:off x="6134100" y="8124825"/>
          <a:ext cx="468526" cy="275717"/>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（例）</a:t>
          </a:r>
        </a:p>
      </xdr:txBody>
    </xdr:sp>
    <xdr:clientData/>
  </xdr:oneCellAnchor>
  <xdr:oneCellAnchor>
    <xdr:from>
      <xdr:col>10</xdr:col>
      <xdr:colOff>238126</xdr:colOff>
      <xdr:row>17</xdr:row>
      <xdr:rowOff>47625</xdr:rowOff>
    </xdr:from>
    <xdr:ext cx="1952624" cy="295275"/>
    <xdr:sp macro="" textlink="">
      <xdr:nvSpPr>
        <xdr:cNvPr id="6" name="テキスト ボックス 5">
          <a:extLst>
            <a:ext uri="{FF2B5EF4-FFF2-40B4-BE49-F238E27FC236}">
              <a16:creationId xmlns:a16="http://schemas.microsoft.com/office/drawing/2014/main" id="{DFB9C676-E136-42EA-9DD7-0C19E6205C4A}"/>
            </a:ext>
          </a:extLst>
        </xdr:cNvPr>
        <xdr:cNvSpPr txBox="1"/>
      </xdr:nvSpPr>
      <xdr:spPr>
        <a:xfrm>
          <a:off x="4686301" y="5400675"/>
          <a:ext cx="1952624" cy="29527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（別紙</a:t>
          </a:r>
          <a:r>
            <a:rPr kumimoji="1" lang="en-US" altLang="ja-JP" sz="1600" b="1">
              <a:solidFill>
                <a:srgbClr val="002060"/>
              </a:solidFill>
            </a:rPr>
            <a:t>1</a:t>
          </a:r>
          <a:r>
            <a:rPr kumimoji="1" lang="ja-JP" altLang="en-US" sz="1200" b="1">
              <a:solidFill>
                <a:srgbClr val="002060"/>
              </a:solidFill>
            </a:rPr>
            <a:t>）　対象経費</a:t>
          </a:r>
          <a:r>
            <a:rPr kumimoji="1" lang="ja-JP" altLang="ja-JP" sz="1100" b="1">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a:t>
          </a:r>
          <a:r>
            <a:rPr kumimoji="1" lang="ja-JP" altLang="ja-JP" sz="1100" b="1">
              <a:solidFill>
                <a:schemeClr val="tx1"/>
              </a:solidFill>
              <a:effectLst/>
              <a:latin typeface="+mn-lt"/>
              <a:ea typeface="+mn-ea"/>
              <a:cs typeface="+mn-cs"/>
            </a:rPr>
            <a:t>）</a:t>
          </a:r>
          <a:r>
            <a:rPr kumimoji="1" lang="ja-JP" altLang="en-US" sz="1200" b="1">
              <a:solidFill>
                <a:srgbClr val="002060"/>
              </a:solidFill>
            </a:rPr>
            <a:t>合計</a:t>
          </a:r>
          <a:endParaRPr kumimoji="1" lang="en-US" altLang="ja-JP" sz="1200" b="1">
            <a:solidFill>
              <a:srgbClr val="002060"/>
            </a:solidFill>
          </a:endParaRPr>
        </a:p>
      </xdr:txBody>
    </xdr:sp>
    <xdr:clientData/>
  </xdr:oneCellAnchor>
  <xdr:oneCellAnchor>
    <xdr:from>
      <xdr:col>10</xdr:col>
      <xdr:colOff>323851</xdr:colOff>
      <xdr:row>18</xdr:row>
      <xdr:rowOff>28575</xdr:rowOff>
    </xdr:from>
    <xdr:ext cx="1885949" cy="295275"/>
    <xdr:sp macro="" textlink="">
      <xdr:nvSpPr>
        <xdr:cNvPr id="7" name="テキスト ボックス 6">
          <a:extLst>
            <a:ext uri="{FF2B5EF4-FFF2-40B4-BE49-F238E27FC236}">
              <a16:creationId xmlns:a16="http://schemas.microsoft.com/office/drawing/2014/main" id="{74B43D65-A058-4940-88B9-39633370B7D5}"/>
            </a:ext>
          </a:extLst>
        </xdr:cNvPr>
        <xdr:cNvSpPr txBox="1"/>
      </xdr:nvSpPr>
      <xdr:spPr>
        <a:xfrm>
          <a:off x="4772026" y="5762625"/>
          <a:ext cx="1885949" cy="29527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補助対象期間の最終日</a:t>
          </a:r>
        </a:p>
      </xdr:txBody>
    </xdr:sp>
    <xdr:clientData/>
  </xdr:oneCellAnchor>
  <xdr:oneCellAnchor>
    <xdr:from>
      <xdr:col>10</xdr:col>
      <xdr:colOff>9525</xdr:colOff>
      <xdr:row>20</xdr:row>
      <xdr:rowOff>57150</xdr:rowOff>
    </xdr:from>
    <xdr:ext cx="2238376" cy="285750"/>
    <xdr:sp macro="" textlink="">
      <xdr:nvSpPr>
        <xdr:cNvPr id="8" name="テキスト ボックス 7">
          <a:extLst>
            <a:ext uri="{FF2B5EF4-FFF2-40B4-BE49-F238E27FC236}">
              <a16:creationId xmlns:a16="http://schemas.microsoft.com/office/drawing/2014/main" id="{F6BCF325-9D72-4C0B-86EE-8ED45EEFDB64}"/>
            </a:ext>
          </a:extLst>
        </xdr:cNvPr>
        <xdr:cNvSpPr txBox="1"/>
      </xdr:nvSpPr>
      <xdr:spPr>
        <a:xfrm>
          <a:off x="4457700" y="6553200"/>
          <a:ext cx="2238376" cy="28575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（別紙</a:t>
          </a:r>
          <a:r>
            <a:rPr kumimoji="1" lang="en-US" altLang="ja-JP" sz="1600" b="1">
              <a:solidFill>
                <a:srgbClr val="002060"/>
              </a:solidFill>
            </a:rPr>
            <a:t>1</a:t>
          </a:r>
          <a:r>
            <a:rPr kumimoji="1" lang="ja-JP" altLang="en-US" sz="1200" b="1">
              <a:solidFill>
                <a:srgbClr val="002060"/>
              </a:solidFill>
            </a:rPr>
            <a:t>）補助される金額（</a:t>
          </a:r>
          <a:r>
            <a:rPr kumimoji="1" lang="en-US" altLang="ja-JP" sz="1600" b="1">
              <a:solidFill>
                <a:srgbClr val="002060"/>
              </a:solidFill>
            </a:rPr>
            <a:t>I</a:t>
          </a:r>
          <a:r>
            <a:rPr kumimoji="1" lang="ja-JP" altLang="en-US" sz="1200" b="1">
              <a:solidFill>
                <a:srgbClr val="002060"/>
              </a:solidFill>
            </a:rPr>
            <a:t>）合計</a:t>
          </a:r>
        </a:p>
      </xdr:txBody>
    </xdr:sp>
    <xdr:clientData/>
  </xdr:oneCellAnchor>
  <xdr:oneCellAnchor>
    <xdr:from>
      <xdr:col>10</xdr:col>
      <xdr:colOff>323851</xdr:colOff>
      <xdr:row>22</xdr:row>
      <xdr:rowOff>0</xdr:rowOff>
    </xdr:from>
    <xdr:ext cx="1885949" cy="323850"/>
    <xdr:sp macro="" textlink="">
      <xdr:nvSpPr>
        <xdr:cNvPr id="9" name="テキスト ボックス 8">
          <a:extLst>
            <a:ext uri="{FF2B5EF4-FFF2-40B4-BE49-F238E27FC236}">
              <a16:creationId xmlns:a16="http://schemas.microsoft.com/office/drawing/2014/main" id="{534896CF-1A06-434D-A030-7E86599A07C1}"/>
            </a:ext>
          </a:extLst>
        </xdr:cNvPr>
        <xdr:cNvSpPr txBox="1"/>
      </xdr:nvSpPr>
      <xdr:spPr>
        <a:xfrm>
          <a:off x="4772026" y="7258050"/>
          <a:ext cx="1885949" cy="32385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002060"/>
              </a:solidFill>
            </a:rPr>
            <a:t>上記の</a:t>
          </a:r>
          <a:r>
            <a:rPr kumimoji="1" lang="en-US" altLang="ja-JP" sz="2000" b="1">
              <a:solidFill>
                <a:srgbClr val="002060"/>
              </a:solidFill>
              <a:latin typeface="+mn-lt"/>
              <a:ea typeface="BIZ UDP明朝 Medium" panose="02020500000000000000" pitchFamily="18" charset="-128"/>
            </a:rPr>
            <a:t>2</a:t>
          </a:r>
          <a:r>
            <a:rPr kumimoji="1" lang="ja-JP" altLang="en-US" sz="1100" b="1">
              <a:solidFill>
                <a:srgbClr val="002060"/>
              </a:solidFill>
            </a:rPr>
            <a:t>から</a:t>
          </a:r>
          <a:r>
            <a:rPr kumimoji="1" lang="en-US" altLang="ja-JP" sz="2000" b="1">
              <a:solidFill>
                <a:srgbClr val="002060"/>
              </a:solidFill>
              <a:latin typeface="+mn-lt"/>
              <a:ea typeface="BIZ UDP明朝 Medium" panose="02020500000000000000" pitchFamily="18" charset="-128"/>
            </a:rPr>
            <a:t>5</a:t>
          </a:r>
          <a:r>
            <a:rPr kumimoji="1" lang="ja-JP" altLang="en-US" sz="1100" b="1">
              <a:solidFill>
                <a:srgbClr val="002060"/>
              </a:solidFill>
            </a:rPr>
            <a:t>を引いた金額</a:t>
          </a:r>
        </a:p>
      </xdr:txBody>
    </xdr:sp>
    <xdr:clientData/>
  </xdr:oneCellAnchor>
  <xdr:twoCellAnchor>
    <xdr:from>
      <xdr:col>18</xdr:col>
      <xdr:colOff>8283</xdr:colOff>
      <xdr:row>1</xdr:row>
      <xdr:rowOff>49696</xdr:rowOff>
    </xdr:from>
    <xdr:to>
      <xdr:col>19</xdr:col>
      <xdr:colOff>231913</xdr:colOff>
      <xdr:row>1</xdr:row>
      <xdr:rowOff>347870</xdr:rowOff>
    </xdr:to>
    <xdr:sp macro="" textlink="">
      <xdr:nvSpPr>
        <xdr:cNvPr id="11" name="正方形/長方形 10">
          <a:extLst>
            <a:ext uri="{FF2B5EF4-FFF2-40B4-BE49-F238E27FC236}">
              <a16:creationId xmlns:a16="http://schemas.microsoft.com/office/drawing/2014/main" id="{D56F95BC-6D46-D793-3DA7-B1064AD4A110}"/>
            </a:ext>
          </a:extLst>
        </xdr:cNvPr>
        <xdr:cNvSpPr/>
      </xdr:nvSpPr>
      <xdr:spPr>
        <a:xfrm>
          <a:off x="7479196" y="430696"/>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入力手順１</a:t>
          </a:r>
        </a:p>
      </xdr:txBody>
    </xdr:sp>
    <xdr:clientData/>
  </xdr:twoCellAnchor>
  <xdr:twoCellAnchor>
    <xdr:from>
      <xdr:col>18</xdr:col>
      <xdr:colOff>44727</xdr:colOff>
      <xdr:row>3</xdr:row>
      <xdr:rowOff>367748</xdr:rowOff>
    </xdr:from>
    <xdr:to>
      <xdr:col>19</xdr:col>
      <xdr:colOff>268357</xdr:colOff>
      <xdr:row>4</xdr:row>
      <xdr:rowOff>284922</xdr:rowOff>
    </xdr:to>
    <xdr:sp macro="" textlink="">
      <xdr:nvSpPr>
        <xdr:cNvPr id="12" name="正方形/長方形 11">
          <a:extLst>
            <a:ext uri="{FF2B5EF4-FFF2-40B4-BE49-F238E27FC236}">
              <a16:creationId xmlns:a16="http://schemas.microsoft.com/office/drawing/2014/main" id="{F009481B-9A29-4552-A105-CBA678083C78}"/>
            </a:ext>
          </a:extLst>
        </xdr:cNvPr>
        <xdr:cNvSpPr/>
      </xdr:nvSpPr>
      <xdr:spPr>
        <a:xfrm>
          <a:off x="7515640" y="1510748"/>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入力手順２</a:t>
          </a:r>
        </a:p>
      </xdr:txBody>
    </xdr:sp>
    <xdr:clientData/>
  </xdr:twoCellAnchor>
  <xdr:twoCellAnchor>
    <xdr:from>
      <xdr:col>18</xdr:col>
      <xdr:colOff>41413</xdr:colOff>
      <xdr:row>16</xdr:row>
      <xdr:rowOff>115955</xdr:rowOff>
    </xdr:from>
    <xdr:to>
      <xdr:col>19</xdr:col>
      <xdr:colOff>327405</xdr:colOff>
      <xdr:row>16</xdr:row>
      <xdr:rowOff>420041</xdr:rowOff>
    </xdr:to>
    <xdr:sp macro="" textlink="">
      <xdr:nvSpPr>
        <xdr:cNvPr id="13" name="正方形/長方形 12">
          <a:extLst>
            <a:ext uri="{FF2B5EF4-FFF2-40B4-BE49-F238E27FC236}">
              <a16:creationId xmlns:a16="http://schemas.microsoft.com/office/drawing/2014/main" id="{84108680-E818-4B1C-857B-7CC2D0FE22DB}"/>
            </a:ext>
          </a:extLst>
        </xdr:cNvPr>
        <xdr:cNvSpPr/>
      </xdr:nvSpPr>
      <xdr:spPr>
        <a:xfrm>
          <a:off x="7512326" y="5035825"/>
          <a:ext cx="973449" cy="304086"/>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入力手順７</a:t>
          </a:r>
        </a:p>
      </xdr:txBody>
    </xdr:sp>
    <xdr:clientData/>
  </xdr:twoCellAnchor>
  <xdr:twoCellAnchor>
    <xdr:from>
      <xdr:col>18</xdr:col>
      <xdr:colOff>44727</xdr:colOff>
      <xdr:row>18</xdr:row>
      <xdr:rowOff>367748</xdr:rowOff>
    </xdr:from>
    <xdr:to>
      <xdr:col>19</xdr:col>
      <xdr:colOff>268357</xdr:colOff>
      <xdr:row>19</xdr:row>
      <xdr:rowOff>284922</xdr:rowOff>
    </xdr:to>
    <xdr:sp macro="" textlink="">
      <xdr:nvSpPr>
        <xdr:cNvPr id="14" name="正方形/長方形 13">
          <a:extLst>
            <a:ext uri="{FF2B5EF4-FFF2-40B4-BE49-F238E27FC236}">
              <a16:creationId xmlns:a16="http://schemas.microsoft.com/office/drawing/2014/main" id="{C83C66CE-D2FE-460E-A315-0E61551478C8}"/>
            </a:ext>
          </a:extLst>
        </xdr:cNvPr>
        <xdr:cNvSpPr/>
      </xdr:nvSpPr>
      <xdr:spPr>
        <a:xfrm>
          <a:off x="7515640" y="1510748"/>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299357</xdr:colOff>
      <xdr:row>3</xdr:row>
      <xdr:rowOff>190501</xdr:rowOff>
    </xdr:from>
    <xdr:to>
      <xdr:col>2</xdr:col>
      <xdr:colOff>786947</xdr:colOff>
      <xdr:row>4</xdr:row>
      <xdr:rowOff>124732</xdr:rowOff>
    </xdr:to>
    <xdr:sp macro="" textlink="">
      <xdr:nvSpPr>
        <xdr:cNvPr id="3" name="テキスト ボックス 2">
          <a:extLst>
            <a:ext uri="{FF2B5EF4-FFF2-40B4-BE49-F238E27FC236}">
              <a16:creationId xmlns:a16="http://schemas.microsoft.com/office/drawing/2014/main" id="{9679A39C-E758-49BD-8420-9DBD804E5AEA}"/>
            </a:ext>
          </a:extLst>
        </xdr:cNvPr>
        <xdr:cNvSpPr txBox="1"/>
      </xdr:nvSpPr>
      <xdr:spPr>
        <a:xfrm>
          <a:off x="299357" y="1374322"/>
          <a:ext cx="3127376" cy="41048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１人に付き１行で入力</a:t>
          </a:r>
          <a:endParaRPr kumimoji="1" lang="en-US" altLang="ja-JP" sz="2000" b="1"/>
        </a:p>
        <a:p>
          <a:endParaRPr kumimoji="1" lang="en-US" altLang="ja-JP" sz="2000"/>
        </a:p>
        <a:p>
          <a:endParaRPr kumimoji="1" lang="ja-JP" altLang="en-US" sz="1100"/>
        </a:p>
      </xdr:txBody>
    </xdr:sp>
    <xdr:clientData/>
  </xdr:twoCellAnchor>
  <xdr:oneCellAnchor>
    <xdr:from>
      <xdr:col>2</xdr:col>
      <xdr:colOff>140609</xdr:colOff>
      <xdr:row>10</xdr:row>
      <xdr:rowOff>131534</xdr:rowOff>
    </xdr:from>
    <xdr:ext cx="4265840" cy="460375"/>
    <xdr:sp macro="" textlink="">
      <xdr:nvSpPr>
        <xdr:cNvPr id="4" name="テキスト ボックス 3">
          <a:extLst>
            <a:ext uri="{FF2B5EF4-FFF2-40B4-BE49-F238E27FC236}">
              <a16:creationId xmlns:a16="http://schemas.microsoft.com/office/drawing/2014/main" id="{A5571860-1890-4A51-A955-00D3C168245B}"/>
            </a:ext>
          </a:extLst>
        </xdr:cNvPr>
        <xdr:cNvSpPr txBox="1"/>
      </xdr:nvSpPr>
      <xdr:spPr>
        <a:xfrm>
          <a:off x="2780395" y="4880427"/>
          <a:ext cx="4265840" cy="460375"/>
        </a:xfrm>
        <a:prstGeom prst="rect">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000" b="1"/>
            <a:t>（</a:t>
          </a:r>
          <a:r>
            <a:rPr kumimoji="1" lang="en-US" altLang="ja-JP" sz="2000" b="1"/>
            <a:t>A</a:t>
          </a:r>
          <a:r>
            <a:rPr kumimoji="1" lang="ja-JP" altLang="en-US" sz="2000" b="1"/>
            <a:t>）（</a:t>
          </a:r>
          <a:r>
            <a:rPr kumimoji="1" lang="en-US" altLang="ja-JP" sz="2000" b="1"/>
            <a:t>C</a:t>
          </a:r>
          <a:r>
            <a:rPr kumimoji="1" lang="ja-JP" altLang="en-US" sz="2000" b="1"/>
            <a:t>）は（別紙</a:t>
          </a:r>
          <a:r>
            <a:rPr kumimoji="1" lang="en-US" altLang="ja-JP" sz="2000" b="1"/>
            <a:t>4</a:t>
          </a:r>
          <a:r>
            <a:rPr kumimoji="1" lang="ja-JP" altLang="en-US" sz="2000" b="1"/>
            <a:t>）の対象経費の合計　</a:t>
          </a:r>
          <a:endParaRPr kumimoji="1" lang="ja-JP" altLang="en-US" sz="2000" b="1" u="sng"/>
        </a:p>
      </xdr:txBody>
    </xdr:sp>
    <xdr:clientData/>
  </xdr:oneCellAnchor>
  <xdr:oneCellAnchor>
    <xdr:from>
      <xdr:col>5</xdr:col>
      <xdr:colOff>1381126</xdr:colOff>
      <xdr:row>10</xdr:row>
      <xdr:rowOff>68036</xdr:rowOff>
    </xdr:from>
    <xdr:ext cx="3297466" cy="839106"/>
    <xdr:sp macro="" textlink="">
      <xdr:nvSpPr>
        <xdr:cNvPr id="5" name="テキスト ボックス 4">
          <a:extLst>
            <a:ext uri="{FF2B5EF4-FFF2-40B4-BE49-F238E27FC236}">
              <a16:creationId xmlns:a16="http://schemas.microsoft.com/office/drawing/2014/main" id="{61DC46E3-D743-4476-BF32-12B544736DA5}"/>
            </a:ext>
          </a:extLst>
        </xdr:cNvPr>
        <xdr:cNvSpPr txBox="1"/>
      </xdr:nvSpPr>
      <xdr:spPr>
        <a:xfrm>
          <a:off x="8429626" y="4816929"/>
          <a:ext cx="3297466" cy="839106"/>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t>（</a:t>
          </a:r>
          <a:r>
            <a:rPr kumimoji="1" lang="en-US" altLang="ja-JP" sz="1800" b="1"/>
            <a:t>E</a:t>
          </a:r>
          <a:r>
            <a:rPr kumimoji="1" lang="ja-JP" altLang="en-US" sz="1800" b="1"/>
            <a:t>）（</a:t>
          </a:r>
          <a:r>
            <a:rPr kumimoji="1" lang="en-US" altLang="ja-JP" sz="1800" b="1"/>
            <a:t>F</a:t>
          </a:r>
          <a:r>
            <a:rPr kumimoji="1" lang="ja-JP" altLang="en-US" sz="1800" b="1"/>
            <a:t>）は</a:t>
          </a:r>
          <a:r>
            <a:rPr kumimoji="1" lang="en-US" altLang="ja-JP" sz="1800" b="1"/>
            <a:t>1</a:t>
          </a:r>
          <a:r>
            <a:rPr kumimoji="1" lang="ja-JP" altLang="en-US" sz="1800" b="1"/>
            <a:t>人当たりの</a:t>
          </a:r>
          <a:endParaRPr kumimoji="1" lang="en-US" altLang="ja-JP" sz="1800" b="1"/>
        </a:p>
        <a:p>
          <a:r>
            <a:rPr kumimoji="1" lang="ja-JP" altLang="en-US" sz="1800" b="1"/>
            <a:t>対象経費基準額　</a:t>
          </a:r>
          <a:r>
            <a:rPr kumimoji="1" lang="en-US" altLang="ja-JP" sz="2400" b="1">
              <a:solidFill>
                <a:srgbClr val="FF0000"/>
              </a:solidFill>
            </a:rPr>
            <a:t>440,000</a:t>
          </a:r>
          <a:r>
            <a:rPr kumimoji="1" lang="ja-JP" altLang="en-US" sz="1800" b="1"/>
            <a:t>　</a:t>
          </a:r>
        </a:p>
      </xdr:txBody>
    </xdr:sp>
    <xdr:clientData/>
  </xdr:oneCellAnchor>
  <xdr:oneCellAnchor>
    <xdr:from>
      <xdr:col>9</xdr:col>
      <xdr:colOff>254453</xdr:colOff>
      <xdr:row>9</xdr:row>
      <xdr:rowOff>734786</xdr:rowOff>
    </xdr:from>
    <xdr:ext cx="4263118" cy="1374322"/>
    <xdr:sp macro="" textlink="">
      <xdr:nvSpPr>
        <xdr:cNvPr id="7" name="テキスト ボックス 6">
          <a:extLst>
            <a:ext uri="{FF2B5EF4-FFF2-40B4-BE49-F238E27FC236}">
              <a16:creationId xmlns:a16="http://schemas.microsoft.com/office/drawing/2014/main" id="{09559FD4-F99F-4651-AD02-682B1ACECC4D}"/>
            </a:ext>
          </a:extLst>
        </xdr:cNvPr>
        <xdr:cNvSpPr txBox="1"/>
      </xdr:nvSpPr>
      <xdr:spPr>
        <a:xfrm>
          <a:off x="13652953" y="4449536"/>
          <a:ext cx="4263118" cy="1374322"/>
        </a:xfrm>
        <a:prstGeom prst="upArrowCallou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t>1,000</a:t>
          </a:r>
          <a:r>
            <a:rPr kumimoji="1" lang="ja-JP" altLang="en-US" sz="1800" b="1"/>
            <a:t>円未満の端数がある場合、切り捨て例：</a:t>
          </a:r>
          <a:r>
            <a:rPr kumimoji="1" lang="en-US" altLang="ja-JP" sz="1800" b="1"/>
            <a:t>201,400</a:t>
          </a:r>
          <a:r>
            <a:rPr kumimoji="1" lang="ja-JP" altLang="en-US" sz="1800" b="1"/>
            <a:t>円→</a:t>
          </a:r>
          <a:r>
            <a:rPr kumimoji="1" lang="en-US" altLang="ja-JP" sz="2400" b="1">
              <a:solidFill>
                <a:srgbClr val="FF0000"/>
              </a:solidFill>
            </a:rPr>
            <a:t>201,000</a:t>
          </a:r>
          <a:r>
            <a:rPr kumimoji="1" lang="ja-JP" altLang="en-US" sz="2400" b="1">
              <a:solidFill>
                <a:srgbClr val="FF0000"/>
              </a:solidFill>
            </a:rPr>
            <a:t>円</a:t>
          </a:r>
          <a:r>
            <a:rPr kumimoji="1" lang="ja-JP" altLang="en-US" sz="1800" b="1"/>
            <a:t>　</a:t>
          </a:r>
        </a:p>
      </xdr:txBody>
    </xdr:sp>
    <xdr:clientData/>
  </xdr:oneCellAnchor>
  <xdr:twoCellAnchor>
    <xdr:from>
      <xdr:col>0</xdr:col>
      <xdr:colOff>40821</xdr:colOff>
      <xdr:row>13</xdr:row>
      <xdr:rowOff>680357</xdr:rowOff>
    </xdr:from>
    <xdr:to>
      <xdr:col>11</xdr:col>
      <xdr:colOff>163286</xdr:colOff>
      <xdr:row>15</xdr:row>
      <xdr:rowOff>81643</xdr:rowOff>
    </xdr:to>
    <xdr:sp macro="" textlink="">
      <xdr:nvSpPr>
        <xdr:cNvPr id="8" name="四角形: 角を丸くする 7">
          <a:extLst>
            <a:ext uri="{FF2B5EF4-FFF2-40B4-BE49-F238E27FC236}">
              <a16:creationId xmlns:a16="http://schemas.microsoft.com/office/drawing/2014/main" id="{B5D78C9B-BE52-4A9C-8F57-4CBA3EEC6EC4}"/>
            </a:ext>
          </a:extLst>
        </xdr:cNvPr>
        <xdr:cNvSpPr/>
      </xdr:nvSpPr>
      <xdr:spPr>
        <a:xfrm>
          <a:off x="40821" y="7715250"/>
          <a:ext cx="16301358" cy="925286"/>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27214</xdr:colOff>
      <xdr:row>13</xdr:row>
      <xdr:rowOff>469448</xdr:rowOff>
    </xdr:from>
    <xdr:to>
      <xdr:col>2</xdr:col>
      <xdr:colOff>326571</xdr:colOff>
      <xdr:row>14</xdr:row>
      <xdr:rowOff>36285</xdr:rowOff>
    </xdr:to>
    <xdr:sp macro="" textlink="">
      <xdr:nvSpPr>
        <xdr:cNvPr id="6" name="テキスト ボックス 5">
          <a:extLst>
            <a:ext uri="{FF2B5EF4-FFF2-40B4-BE49-F238E27FC236}">
              <a16:creationId xmlns:a16="http://schemas.microsoft.com/office/drawing/2014/main" id="{F6B5096A-F74E-401A-9EE2-55941C80A653}"/>
            </a:ext>
          </a:extLst>
        </xdr:cNvPr>
        <xdr:cNvSpPr txBox="1"/>
      </xdr:nvSpPr>
      <xdr:spPr>
        <a:xfrm>
          <a:off x="27214" y="7504341"/>
          <a:ext cx="2939143" cy="328837"/>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2</a:t>
          </a:r>
          <a:r>
            <a:rPr kumimoji="1" lang="ja-JP" altLang="en-US" sz="1600" b="1"/>
            <a:t>人以上の申請は合計を入力</a:t>
          </a:r>
          <a:endParaRPr kumimoji="1" lang="en-US" altLang="ja-JP" sz="1600" b="1"/>
        </a:p>
        <a:p>
          <a:endParaRPr kumimoji="1" lang="en-US" altLang="ja-JP" sz="2000"/>
        </a:p>
        <a:p>
          <a:endParaRPr kumimoji="1" lang="ja-JP" altLang="en-US" sz="1100"/>
        </a:p>
      </xdr:txBody>
    </xdr:sp>
    <xdr:clientData/>
  </xdr:twoCellAnchor>
  <xdr:twoCellAnchor>
    <xdr:from>
      <xdr:col>13</xdr:col>
      <xdr:colOff>0</xdr:colOff>
      <xdr:row>0</xdr:row>
      <xdr:rowOff>302559</xdr:rowOff>
    </xdr:from>
    <xdr:to>
      <xdr:col>14</xdr:col>
      <xdr:colOff>448235</xdr:colOff>
      <xdr:row>1</xdr:row>
      <xdr:rowOff>240748</xdr:rowOff>
    </xdr:to>
    <xdr:sp macro="" textlink="">
      <xdr:nvSpPr>
        <xdr:cNvPr id="2" name="正方形/長方形 1">
          <a:extLst>
            <a:ext uri="{FF2B5EF4-FFF2-40B4-BE49-F238E27FC236}">
              <a16:creationId xmlns:a16="http://schemas.microsoft.com/office/drawing/2014/main" id="{15524EF8-30E8-450E-8AA9-CE826E947EE6}"/>
            </a:ext>
          </a:extLst>
        </xdr:cNvPr>
        <xdr:cNvSpPr/>
      </xdr:nvSpPr>
      <xdr:spPr>
        <a:xfrm>
          <a:off x="18299206" y="302559"/>
          <a:ext cx="1131794" cy="352807"/>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入力手順５</a:t>
          </a:r>
        </a:p>
      </xdr:txBody>
    </xdr:sp>
    <xdr:clientData/>
  </xdr:twoCellAnchor>
  <xdr:twoCellAnchor>
    <xdr:from>
      <xdr:col>13</xdr:col>
      <xdr:colOff>0</xdr:colOff>
      <xdr:row>3</xdr:row>
      <xdr:rowOff>98452</xdr:rowOff>
    </xdr:from>
    <xdr:to>
      <xdr:col>14</xdr:col>
      <xdr:colOff>448235</xdr:colOff>
      <xdr:row>3</xdr:row>
      <xdr:rowOff>458462</xdr:rowOff>
    </xdr:to>
    <xdr:sp macro="" textlink="">
      <xdr:nvSpPr>
        <xdr:cNvPr id="10" name="正方形/長方形 9">
          <a:extLst>
            <a:ext uri="{FF2B5EF4-FFF2-40B4-BE49-F238E27FC236}">
              <a16:creationId xmlns:a16="http://schemas.microsoft.com/office/drawing/2014/main" id="{97CA1306-ABAF-3689-0142-F813DDA9368A}"/>
            </a:ext>
          </a:extLst>
        </xdr:cNvPr>
        <xdr:cNvSpPr/>
      </xdr:nvSpPr>
      <xdr:spPr>
        <a:xfrm>
          <a:off x="18315214" y="1282273"/>
          <a:ext cx="1128592" cy="360010"/>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入力手順６</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67235</xdr:colOff>
      <xdr:row>1</xdr:row>
      <xdr:rowOff>134468</xdr:rowOff>
    </xdr:from>
    <xdr:ext cx="1696573" cy="359073"/>
    <xdr:sp macro="" textlink="">
      <xdr:nvSpPr>
        <xdr:cNvPr id="3" name="テキスト ボックス 2">
          <a:extLst>
            <a:ext uri="{FF2B5EF4-FFF2-40B4-BE49-F238E27FC236}">
              <a16:creationId xmlns:a16="http://schemas.microsoft.com/office/drawing/2014/main" id="{DD38D61B-B9A3-477B-B06E-2B262465D1C5}"/>
            </a:ext>
          </a:extLst>
        </xdr:cNvPr>
        <xdr:cNvSpPr txBox="1"/>
      </xdr:nvSpPr>
      <xdr:spPr>
        <a:xfrm>
          <a:off x="392206" y="369792"/>
          <a:ext cx="1696573" cy="359073"/>
        </a:xfrm>
        <a:prstGeom prst="rect">
          <a:avLst/>
        </a:prstGeom>
        <a:solidFill>
          <a:srgbClr val="FFC000"/>
        </a:solid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入力内容は（例）</a:t>
          </a:r>
        </a:p>
      </xdr:txBody>
    </xdr:sp>
    <xdr:clientData/>
  </xdr:oneCellAnchor>
  <xdr:twoCellAnchor>
    <xdr:from>
      <xdr:col>8</xdr:col>
      <xdr:colOff>193614</xdr:colOff>
      <xdr:row>1</xdr:row>
      <xdr:rowOff>67235</xdr:rowOff>
    </xdr:from>
    <xdr:to>
      <xdr:col>10</xdr:col>
      <xdr:colOff>1599863</xdr:colOff>
      <xdr:row>2</xdr:row>
      <xdr:rowOff>234363</xdr:rowOff>
    </xdr:to>
    <xdr:sp macro="" textlink="">
      <xdr:nvSpPr>
        <xdr:cNvPr id="4" name="テキスト ボックス 3">
          <a:extLst>
            <a:ext uri="{FF2B5EF4-FFF2-40B4-BE49-F238E27FC236}">
              <a16:creationId xmlns:a16="http://schemas.microsoft.com/office/drawing/2014/main" id="{EEFBBD60-67AF-4951-B574-D7114602C6A5}"/>
            </a:ext>
          </a:extLst>
        </xdr:cNvPr>
        <xdr:cNvSpPr txBox="1"/>
      </xdr:nvSpPr>
      <xdr:spPr>
        <a:xfrm>
          <a:off x="2378761" y="302559"/>
          <a:ext cx="2627690" cy="413657"/>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b="1"/>
            <a:t>1</a:t>
          </a:r>
          <a:r>
            <a:rPr kumimoji="1" lang="ja-JP" altLang="en-US" sz="2000" b="1"/>
            <a:t>人に付き</a:t>
          </a:r>
          <a:r>
            <a:rPr kumimoji="1" lang="en-US" altLang="ja-JP" sz="2000" b="1"/>
            <a:t>1</a:t>
          </a:r>
          <a:r>
            <a:rPr kumimoji="1" lang="ja-JP" altLang="en-US" sz="2000" b="1"/>
            <a:t>枚作成</a:t>
          </a:r>
        </a:p>
      </xdr:txBody>
    </xdr:sp>
    <xdr:clientData/>
  </xdr:twoCellAnchor>
  <xdr:twoCellAnchor>
    <xdr:from>
      <xdr:col>21</xdr:col>
      <xdr:colOff>78441</xdr:colOff>
      <xdr:row>1</xdr:row>
      <xdr:rowOff>0</xdr:rowOff>
    </xdr:from>
    <xdr:to>
      <xdr:col>22</xdr:col>
      <xdr:colOff>310445</xdr:colOff>
      <xdr:row>2</xdr:row>
      <xdr:rowOff>22412</xdr:rowOff>
    </xdr:to>
    <xdr:sp macro="" textlink="">
      <xdr:nvSpPr>
        <xdr:cNvPr id="2" name="正方形/長方形 1">
          <a:extLst>
            <a:ext uri="{FF2B5EF4-FFF2-40B4-BE49-F238E27FC236}">
              <a16:creationId xmlns:a16="http://schemas.microsoft.com/office/drawing/2014/main" id="{277E3CE9-B82D-49A7-B91D-1B2DA3E0432A}"/>
            </a:ext>
          </a:extLst>
        </xdr:cNvPr>
        <xdr:cNvSpPr/>
      </xdr:nvSpPr>
      <xdr:spPr>
        <a:xfrm>
          <a:off x="14500412" y="235324"/>
          <a:ext cx="915562" cy="268941"/>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入力手順３</a:t>
          </a:r>
        </a:p>
      </xdr:txBody>
    </xdr:sp>
    <xdr:clientData/>
  </xdr:twoCellAnchor>
  <xdr:twoCellAnchor>
    <xdr:from>
      <xdr:col>21</xdr:col>
      <xdr:colOff>78441</xdr:colOff>
      <xdr:row>5</xdr:row>
      <xdr:rowOff>78442</xdr:rowOff>
    </xdr:from>
    <xdr:to>
      <xdr:col>22</xdr:col>
      <xdr:colOff>310445</xdr:colOff>
      <xdr:row>6</xdr:row>
      <xdr:rowOff>129180</xdr:rowOff>
    </xdr:to>
    <xdr:sp macro="" textlink="">
      <xdr:nvSpPr>
        <xdr:cNvPr id="6" name="正方形/長方形 5">
          <a:extLst>
            <a:ext uri="{FF2B5EF4-FFF2-40B4-BE49-F238E27FC236}">
              <a16:creationId xmlns:a16="http://schemas.microsoft.com/office/drawing/2014/main" id="{B1DCBBB7-5768-9091-0ACA-3A544641E20D}"/>
            </a:ext>
          </a:extLst>
        </xdr:cNvPr>
        <xdr:cNvSpPr/>
      </xdr:nvSpPr>
      <xdr:spPr>
        <a:xfrm>
          <a:off x="14500412" y="1086971"/>
          <a:ext cx="915562" cy="230033"/>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入力手順４</a:t>
          </a:r>
        </a:p>
      </xdr:txBody>
    </xdr:sp>
    <xdr:clientData/>
  </xdr:twoCellAnchor>
  <xdr:twoCellAnchor>
    <xdr:from>
      <xdr:col>14</xdr:col>
      <xdr:colOff>1020535</xdr:colOff>
      <xdr:row>14</xdr:row>
      <xdr:rowOff>17317</xdr:rowOff>
    </xdr:from>
    <xdr:to>
      <xdr:col>16</xdr:col>
      <xdr:colOff>108857</xdr:colOff>
      <xdr:row>15</xdr:row>
      <xdr:rowOff>363682</xdr:rowOff>
    </xdr:to>
    <xdr:sp macro="" textlink="">
      <xdr:nvSpPr>
        <xdr:cNvPr id="8" name="正方形/長方形 7">
          <a:extLst>
            <a:ext uri="{FF2B5EF4-FFF2-40B4-BE49-F238E27FC236}">
              <a16:creationId xmlns:a16="http://schemas.microsoft.com/office/drawing/2014/main" id="{590DD5B0-0F0C-87C3-9BAE-9051F0951FE4}"/>
            </a:ext>
          </a:extLst>
        </xdr:cNvPr>
        <xdr:cNvSpPr/>
      </xdr:nvSpPr>
      <xdr:spPr>
        <a:xfrm>
          <a:off x="10069285" y="3840924"/>
          <a:ext cx="1551215" cy="727365"/>
        </a:xfrm>
        <a:prstGeom prst="rect">
          <a:avLst/>
        </a:prstGeom>
        <a:noFill/>
        <a:ln w="28575">
          <a:solidFill>
            <a:srgbClr val="3399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277092</xdr:colOff>
      <xdr:row>13</xdr:row>
      <xdr:rowOff>69272</xdr:rowOff>
    </xdr:from>
    <xdr:to>
      <xdr:col>15</xdr:col>
      <xdr:colOff>710046</xdr:colOff>
      <xdr:row>14</xdr:row>
      <xdr:rowOff>51953</xdr:rowOff>
    </xdr:to>
    <xdr:sp macro="" textlink="">
      <xdr:nvSpPr>
        <xdr:cNvPr id="10" name="矢印: 下 9">
          <a:extLst>
            <a:ext uri="{FF2B5EF4-FFF2-40B4-BE49-F238E27FC236}">
              <a16:creationId xmlns:a16="http://schemas.microsoft.com/office/drawing/2014/main" id="{C3ECD36B-C393-B39B-AE83-A8F7703DAC43}"/>
            </a:ext>
          </a:extLst>
        </xdr:cNvPr>
        <xdr:cNvSpPr/>
      </xdr:nvSpPr>
      <xdr:spPr>
        <a:xfrm>
          <a:off x="10390910" y="3498272"/>
          <a:ext cx="432954" cy="363681"/>
        </a:xfrm>
        <a:prstGeom prst="downArrow">
          <a:avLst/>
        </a:prstGeom>
        <a:solidFill>
          <a:srgbClr val="3399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2165</xdr:colOff>
      <xdr:row>10</xdr:row>
      <xdr:rowOff>235033</xdr:rowOff>
    </xdr:from>
    <xdr:ext cx="3711348" cy="1012892"/>
    <xdr:sp macro="" textlink="">
      <xdr:nvSpPr>
        <xdr:cNvPr id="5" name="テキスト ボックス 4">
          <a:extLst>
            <a:ext uri="{FF2B5EF4-FFF2-40B4-BE49-F238E27FC236}">
              <a16:creationId xmlns:a16="http://schemas.microsoft.com/office/drawing/2014/main" id="{4DE63730-27B9-49F8-ABEA-5524AAE10112}"/>
            </a:ext>
          </a:extLst>
        </xdr:cNvPr>
        <xdr:cNvSpPr txBox="1"/>
      </xdr:nvSpPr>
      <xdr:spPr>
        <a:xfrm>
          <a:off x="9042256" y="2521033"/>
          <a:ext cx="3711348" cy="1012892"/>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t>地域研修は</a:t>
          </a:r>
          <a:r>
            <a:rPr kumimoji="1" lang="en-US" altLang="ja-JP" sz="1600" b="1">
              <a:solidFill>
                <a:srgbClr val="FF0000"/>
              </a:solidFill>
            </a:rPr>
            <a:t>2</a:t>
          </a:r>
          <a:r>
            <a:rPr kumimoji="1" lang="ja-JP" altLang="en-US" sz="1600" b="1">
              <a:solidFill>
                <a:srgbClr val="FF0000"/>
              </a:solidFill>
            </a:rPr>
            <a:t>か所以上</a:t>
          </a:r>
          <a:r>
            <a:rPr kumimoji="1" lang="ja-JP" altLang="en-US" sz="1600" b="1"/>
            <a:t>での受講が必須</a:t>
          </a:r>
          <a:endParaRPr kumimoji="1" lang="en-US" altLang="ja-JP" sz="1600" b="1"/>
        </a:p>
        <a:p>
          <a:r>
            <a:rPr kumimoji="1" lang="en-US" altLang="ja-JP" sz="1600" b="1"/>
            <a:t>※</a:t>
          </a:r>
          <a:r>
            <a:rPr kumimoji="1" lang="ja-JP" altLang="en-US" sz="1600" b="1">
              <a:solidFill>
                <a:srgbClr val="FF0000"/>
              </a:solidFill>
            </a:rPr>
            <a:t>系列以外の他施設にて</a:t>
          </a:r>
          <a:r>
            <a:rPr kumimoji="1" lang="ja-JP" altLang="en-US" sz="1600" b="1"/>
            <a:t>研修のこと</a:t>
          </a:r>
          <a:endParaRPr kumimoji="1" lang="en-US" altLang="ja-JP" sz="1600" b="1"/>
        </a:p>
        <a:p>
          <a:r>
            <a:rPr kumimoji="1" lang="en-US" altLang="ja-JP" sz="1600" b="1"/>
            <a:t>※</a:t>
          </a:r>
          <a:r>
            <a:rPr kumimoji="1" lang="ja-JP" altLang="en-US" sz="1600" b="1"/>
            <a:t>研修先の</a:t>
          </a:r>
          <a:r>
            <a:rPr kumimoji="1" lang="ja-JP" altLang="en-US" sz="1600" b="1">
              <a:solidFill>
                <a:srgbClr val="FF0000"/>
              </a:solidFill>
            </a:rPr>
            <a:t>施設名等を記入</a:t>
          </a:r>
          <a:r>
            <a:rPr kumimoji="1" lang="ja-JP" altLang="en-US" sz="1600" b="1"/>
            <a:t>のこと</a:t>
          </a:r>
          <a:endParaRPr kumimoji="1" lang="en-US" altLang="ja-JP" sz="1600" b="1"/>
        </a:p>
        <a:p>
          <a:endParaRPr kumimoji="1" lang="ja-JP" altLang="en-US" sz="1400" b="1"/>
        </a:p>
      </xdr:txBody>
    </xdr:sp>
    <xdr:clientData/>
  </xdr:oneCellAnchor>
  <xdr:twoCellAnchor>
    <xdr:from>
      <xdr:col>16</xdr:col>
      <xdr:colOff>1224644</xdr:colOff>
      <xdr:row>22</xdr:row>
      <xdr:rowOff>27214</xdr:rowOff>
    </xdr:from>
    <xdr:to>
      <xdr:col>17</xdr:col>
      <xdr:colOff>598716</xdr:colOff>
      <xdr:row>25</xdr:row>
      <xdr:rowOff>40822</xdr:rowOff>
    </xdr:to>
    <xdr:sp macro="" textlink="">
      <xdr:nvSpPr>
        <xdr:cNvPr id="11" name="正方形/長方形 10">
          <a:extLst>
            <a:ext uri="{FF2B5EF4-FFF2-40B4-BE49-F238E27FC236}">
              <a16:creationId xmlns:a16="http://schemas.microsoft.com/office/drawing/2014/main" id="{46E348A8-640F-4BB4-9DF0-BC7A3E1CE856}"/>
            </a:ext>
          </a:extLst>
        </xdr:cNvPr>
        <xdr:cNvSpPr/>
      </xdr:nvSpPr>
      <xdr:spPr>
        <a:xfrm>
          <a:off x="12736287" y="6898821"/>
          <a:ext cx="666750" cy="1156608"/>
        </a:xfrm>
        <a:prstGeom prst="rect">
          <a:avLst/>
        </a:prstGeom>
        <a:noFill/>
        <a:ln w="28575">
          <a:solidFill>
            <a:srgbClr val="3399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859725</xdr:colOff>
      <xdr:row>23</xdr:row>
      <xdr:rowOff>143494</xdr:rowOff>
    </xdr:from>
    <xdr:to>
      <xdr:col>16</xdr:col>
      <xdr:colOff>1223406</xdr:colOff>
      <xdr:row>24</xdr:row>
      <xdr:rowOff>195448</xdr:rowOff>
    </xdr:to>
    <xdr:sp macro="" textlink="">
      <xdr:nvSpPr>
        <xdr:cNvPr id="12" name="矢印: 下 11">
          <a:extLst>
            <a:ext uri="{FF2B5EF4-FFF2-40B4-BE49-F238E27FC236}">
              <a16:creationId xmlns:a16="http://schemas.microsoft.com/office/drawing/2014/main" id="{4A3E42ED-5B55-437E-B809-BE087E1F52AA}"/>
            </a:ext>
          </a:extLst>
        </xdr:cNvPr>
        <xdr:cNvSpPr/>
      </xdr:nvSpPr>
      <xdr:spPr>
        <a:xfrm rot="16200000">
          <a:off x="12336732" y="7430737"/>
          <a:ext cx="432954" cy="363681"/>
        </a:xfrm>
        <a:prstGeom prst="downArrow">
          <a:avLst/>
        </a:prstGeom>
        <a:solidFill>
          <a:srgbClr val="3399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896774</xdr:colOff>
      <xdr:row>23</xdr:row>
      <xdr:rowOff>22513</xdr:rowOff>
    </xdr:from>
    <xdr:ext cx="3711348" cy="1171205"/>
    <xdr:sp macro="" textlink="">
      <xdr:nvSpPr>
        <xdr:cNvPr id="7" name="テキスト ボックス 6">
          <a:extLst>
            <a:ext uri="{FF2B5EF4-FFF2-40B4-BE49-F238E27FC236}">
              <a16:creationId xmlns:a16="http://schemas.microsoft.com/office/drawing/2014/main" id="{3582A7C7-A514-439D-B33B-2DA77BA1F97D}"/>
            </a:ext>
          </a:extLst>
        </xdr:cNvPr>
        <xdr:cNvSpPr txBox="1"/>
      </xdr:nvSpPr>
      <xdr:spPr>
        <a:xfrm>
          <a:off x="8707274" y="7275120"/>
          <a:ext cx="3711348" cy="117120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t>自施設研修やＯＪＴは、</a:t>
          </a:r>
          <a:r>
            <a:rPr kumimoji="1" lang="ja-JP" altLang="en-US" sz="1600" b="1">
              <a:solidFill>
                <a:srgbClr val="FF0000"/>
              </a:solidFill>
            </a:rPr>
            <a:t>備考欄に教育担当者名を記載</a:t>
          </a:r>
          <a:r>
            <a:rPr kumimoji="1" lang="ja-JP" altLang="en-US" sz="1600" b="1"/>
            <a:t>する。</a:t>
          </a:r>
          <a:r>
            <a:rPr kumimoji="1" lang="en-US" altLang="ja-JP" sz="1600" b="1"/>
            <a:t>※</a:t>
          </a:r>
          <a:r>
            <a:rPr kumimoji="1" lang="ja-JP" altLang="en-US" sz="1600" b="1"/>
            <a:t>別紙記載でも可</a:t>
          </a:r>
          <a:endParaRPr kumimoji="1" lang="en-US" altLang="ja-JP" sz="1600" b="1"/>
        </a:p>
        <a:p>
          <a:r>
            <a:rPr kumimoji="1" lang="ja-JP" altLang="en-US" sz="1600" b="1"/>
            <a:t>→（別紙４）の人件費に計上する時間数と一致すること</a:t>
          </a:r>
        </a:p>
        <a:p>
          <a:endParaRPr kumimoji="1" lang="ja-JP" altLang="en-US" sz="14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139211</xdr:rowOff>
    </xdr:from>
    <xdr:to>
      <xdr:col>15</xdr:col>
      <xdr:colOff>222356</xdr:colOff>
      <xdr:row>1</xdr:row>
      <xdr:rowOff>210250</xdr:rowOff>
    </xdr:to>
    <xdr:sp macro="" textlink="">
      <xdr:nvSpPr>
        <xdr:cNvPr id="2" name="正方形/長方形 1">
          <a:extLst>
            <a:ext uri="{FF2B5EF4-FFF2-40B4-BE49-F238E27FC236}">
              <a16:creationId xmlns:a16="http://schemas.microsoft.com/office/drawing/2014/main" id="{B44A67B5-A3E4-437F-86B7-CD787384BF8B}"/>
            </a:ext>
          </a:extLst>
        </xdr:cNvPr>
        <xdr:cNvSpPr/>
      </xdr:nvSpPr>
      <xdr:spPr>
        <a:xfrm>
          <a:off x="8535865" y="139211"/>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入力手順２</a:t>
          </a:r>
        </a:p>
      </xdr:txBody>
    </xdr:sp>
    <xdr:clientData/>
  </xdr:twoCellAnchor>
  <xdr:twoCellAnchor>
    <xdr:from>
      <xdr:col>14</xdr:col>
      <xdr:colOff>22746</xdr:colOff>
      <xdr:row>3</xdr:row>
      <xdr:rowOff>224873</xdr:rowOff>
    </xdr:from>
    <xdr:to>
      <xdr:col>15</xdr:col>
      <xdr:colOff>219808</xdr:colOff>
      <xdr:row>5</xdr:row>
      <xdr:rowOff>65942</xdr:rowOff>
    </xdr:to>
    <xdr:sp macro="" textlink="">
      <xdr:nvSpPr>
        <xdr:cNvPr id="3" name="正方形/長方形 2">
          <a:extLst>
            <a:ext uri="{FF2B5EF4-FFF2-40B4-BE49-F238E27FC236}">
              <a16:creationId xmlns:a16="http://schemas.microsoft.com/office/drawing/2014/main" id="{5C2CF8C9-5B47-45E3-8101-0A4829B48B44}"/>
            </a:ext>
          </a:extLst>
        </xdr:cNvPr>
        <xdr:cNvSpPr/>
      </xdr:nvSpPr>
      <xdr:spPr>
        <a:xfrm>
          <a:off x="8558611" y="906277"/>
          <a:ext cx="885793" cy="295338"/>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340179</xdr:colOff>
      <xdr:row>0</xdr:row>
      <xdr:rowOff>76200</xdr:rowOff>
    </xdr:from>
    <xdr:to>
      <xdr:col>6</xdr:col>
      <xdr:colOff>1012069</xdr:colOff>
      <xdr:row>2</xdr:row>
      <xdr:rowOff>7257</xdr:rowOff>
    </xdr:to>
    <xdr:sp macro="" textlink="">
      <xdr:nvSpPr>
        <xdr:cNvPr id="2" name="テキスト ボックス 1">
          <a:extLst>
            <a:ext uri="{FF2B5EF4-FFF2-40B4-BE49-F238E27FC236}">
              <a16:creationId xmlns:a16="http://schemas.microsoft.com/office/drawing/2014/main" id="{C09F0D5A-8397-4CC7-8373-028DF1FFE9FD}"/>
            </a:ext>
          </a:extLst>
        </xdr:cNvPr>
        <xdr:cNvSpPr txBox="1"/>
      </xdr:nvSpPr>
      <xdr:spPr>
        <a:xfrm>
          <a:off x="1013279" y="76200"/>
          <a:ext cx="2627690" cy="413657"/>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b="1"/>
            <a:t>1</a:t>
          </a:r>
          <a:r>
            <a:rPr kumimoji="1" lang="ja-JP" altLang="en-US" sz="2000" b="1"/>
            <a:t>人に付き</a:t>
          </a:r>
          <a:r>
            <a:rPr kumimoji="1" lang="en-US" altLang="ja-JP" sz="2000" b="1"/>
            <a:t>1</a:t>
          </a:r>
          <a:r>
            <a:rPr kumimoji="1" lang="ja-JP" altLang="en-US" sz="2000" b="1"/>
            <a:t>枚作成</a:t>
          </a:r>
        </a:p>
      </xdr:txBody>
    </xdr:sp>
    <xdr:clientData/>
  </xdr:twoCellAnchor>
  <xdr:twoCellAnchor>
    <xdr:from>
      <xdr:col>1</xdr:col>
      <xdr:colOff>203200</xdr:colOff>
      <xdr:row>2</xdr:row>
      <xdr:rowOff>76200</xdr:rowOff>
    </xdr:from>
    <xdr:to>
      <xdr:col>3</xdr:col>
      <xdr:colOff>1546678</xdr:colOff>
      <xdr:row>3</xdr:row>
      <xdr:rowOff>248557</xdr:rowOff>
    </xdr:to>
    <xdr:sp macro="" textlink="">
      <xdr:nvSpPr>
        <xdr:cNvPr id="3" name="テキスト ボックス 2">
          <a:extLst>
            <a:ext uri="{FF2B5EF4-FFF2-40B4-BE49-F238E27FC236}">
              <a16:creationId xmlns:a16="http://schemas.microsoft.com/office/drawing/2014/main" id="{F311F918-6888-475E-ACFD-81EB51D4F025}"/>
            </a:ext>
          </a:extLst>
        </xdr:cNvPr>
        <xdr:cNvSpPr txBox="1"/>
      </xdr:nvSpPr>
      <xdr:spPr>
        <a:xfrm>
          <a:off x="342900" y="558800"/>
          <a:ext cx="1876878" cy="413657"/>
        </a:xfrm>
        <a:prstGeom prst="rect">
          <a:avLst/>
        </a:prstGeom>
        <a:solidFill>
          <a:srgbClr val="FFC000"/>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入力内容は（例）</a:t>
          </a:r>
        </a:p>
      </xdr:txBody>
    </xdr:sp>
    <xdr:clientData/>
  </xdr:twoCellAnchor>
  <xdr:twoCellAnchor>
    <xdr:from>
      <xdr:col>8</xdr:col>
      <xdr:colOff>114299</xdr:colOff>
      <xdr:row>75</xdr:row>
      <xdr:rowOff>121228</xdr:rowOff>
    </xdr:from>
    <xdr:to>
      <xdr:col>12</xdr:col>
      <xdr:colOff>173182</xdr:colOff>
      <xdr:row>77</xdr:row>
      <xdr:rowOff>95250</xdr:rowOff>
    </xdr:to>
    <xdr:sp macro="" textlink="">
      <xdr:nvSpPr>
        <xdr:cNvPr id="4" name="テキスト ボックス 3">
          <a:extLst>
            <a:ext uri="{FF2B5EF4-FFF2-40B4-BE49-F238E27FC236}">
              <a16:creationId xmlns:a16="http://schemas.microsoft.com/office/drawing/2014/main" id="{F6A87595-0792-4D5D-957B-0B973E14CA8F}"/>
            </a:ext>
          </a:extLst>
        </xdr:cNvPr>
        <xdr:cNvSpPr txBox="1"/>
      </xdr:nvSpPr>
      <xdr:spPr>
        <a:xfrm>
          <a:off x="4426526" y="15395864"/>
          <a:ext cx="2864429" cy="38965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備品購入は認められない</a:t>
          </a:r>
        </a:p>
      </xdr:txBody>
    </xdr:sp>
    <xdr:clientData/>
  </xdr:twoCellAnchor>
  <xdr:twoCellAnchor>
    <xdr:from>
      <xdr:col>9</xdr:col>
      <xdr:colOff>752475</xdr:colOff>
      <xdr:row>80</xdr:row>
      <xdr:rowOff>136525</xdr:rowOff>
    </xdr:from>
    <xdr:to>
      <xdr:col>14</xdr:col>
      <xdr:colOff>215900</xdr:colOff>
      <xdr:row>83</xdr:row>
      <xdr:rowOff>53975</xdr:rowOff>
    </xdr:to>
    <xdr:sp macro="" textlink="">
      <xdr:nvSpPr>
        <xdr:cNvPr id="5" name="吹き出し: 角を丸めた四角形 4">
          <a:extLst>
            <a:ext uri="{FF2B5EF4-FFF2-40B4-BE49-F238E27FC236}">
              <a16:creationId xmlns:a16="http://schemas.microsoft.com/office/drawing/2014/main" id="{22826402-3B4F-497A-9A2B-D54D615B7FF4}"/>
            </a:ext>
          </a:extLst>
        </xdr:cNvPr>
        <xdr:cNvSpPr/>
      </xdr:nvSpPr>
      <xdr:spPr>
        <a:xfrm>
          <a:off x="5248275" y="16202025"/>
          <a:ext cx="2511425" cy="488950"/>
        </a:xfrm>
        <a:prstGeom prst="wedgeRoundRectCallout">
          <a:avLst>
            <a:gd name="adj1" fmla="val -65676"/>
            <a:gd name="adj2" fmla="val 17042"/>
            <a:gd name="adj3" fmla="val 16667"/>
          </a:avLst>
        </a:prstGeom>
        <a:solidFill>
          <a:srgbClr val="FFFF00"/>
        </a:solidFill>
        <a:ln w="381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en-US" sz="2000" b="1" u="none"/>
            <a:t>基本になる対象経費</a:t>
          </a:r>
          <a:endParaRPr lang="ja-JP" altLang="ja-JP" sz="2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2000">
            <a:effectLst/>
            <a:latin typeface="+mn-ea"/>
            <a:ea typeface="+mn-ea"/>
          </a:endParaRPr>
        </a:p>
        <a:p>
          <a:pPr algn="l"/>
          <a:endParaRPr kumimoji="1" lang="ja-JP" altLang="en-US" sz="2000" b="1" u="none"/>
        </a:p>
      </xdr:txBody>
    </xdr:sp>
    <xdr:clientData/>
  </xdr:twoCellAnchor>
  <xdr:twoCellAnchor>
    <xdr:from>
      <xdr:col>6</xdr:col>
      <xdr:colOff>317500</xdr:colOff>
      <xdr:row>80</xdr:row>
      <xdr:rowOff>0</xdr:rowOff>
    </xdr:from>
    <xdr:to>
      <xdr:col>8</xdr:col>
      <xdr:colOff>158750</xdr:colOff>
      <xdr:row>84</xdr:row>
      <xdr:rowOff>63500</xdr:rowOff>
    </xdr:to>
    <xdr:sp macro="" textlink="">
      <xdr:nvSpPr>
        <xdr:cNvPr id="6" name="楕円 5">
          <a:extLst>
            <a:ext uri="{FF2B5EF4-FFF2-40B4-BE49-F238E27FC236}">
              <a16:creationId xmlns:a16="http://schemas.microsoft.com/office/drawing/2014/main" id="{E2E617D1-304B-4903-B1BE-C03A7450D8A3}"/>
            </a:ext>
          </a:extLst>
        </xdr:cNvPr>
        <xdr:cNvSpPr/>
      </xdr:nvSpPr>
      <xdr:spPr>
        <a:xfrm>
          <a:off x="2946400" y="16065500"/>
          <a:ext cx="1543050" cy="83820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41413</xdr:colOff>
      <xdr:row>0</xdr:row>
      <xdr:rowOff>215348</xdr:rowOff>
    </xdr:from>
    <xdr:to>
      <xdr:col>24</xdr:col>
      <xdr:colOff>337226</xdr:colOff>
      <xdr:row>1</xdr:row>
      <xdr:rowOff>221749</xdr:rowOff>
    </xdr:to>
    <xdr:sp macro="" textlink="">
      <xdr:nvSpPr>
        <xdr:cNvPr id="7" name="正方形/長方形 6">
          <a:extLst>
            <a:ext uri="{FF2B5EF4-FFF2-40B4-BE49-F238E27FC236}">
              <a16:creationId xmlns:a16="http://schemas.microsoft.com/office/drawing/2014/main" id="{BC486B0E-83FD-4640-8BCE-4DFF02E3842A}"/>
            </a:ext>
          </a:extLst>
        </xdr:cNvPr>
        <xdr:cNvSpPr/>
      </xdr:nvSpPr>
      <xdr:spPr>
        <a:xfrm>
          <a:off x="12332804" y="215348"/>
          <a:ext cx="983270" cy="246597"/>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入力手順４</a:t>
          </a:r>
        </a:p>
      </xdr:txBody>
    </xdr:sp>
    <xdr:clientData/>
  </xdr:twoCellAnchor>
  <xdr:twoCellAnchor>
    <xdr:from>
      <xdr:col>23</xdr:col>
      <xdr:colOff>248478</xdr:colOff>
      <xdr:row>3</xdr:row>
      <xdr:rowOff>73991</xdr:rowOff>
    </xdr:from>
    <xdr:to>
      <xdr:col>24</xdr:col>
      <xdr:colOff>538369</xdr:colOff>
      <xdr:row>4</xdr:row>
      <xdr:rowOff>8283</xdr:rowOff>
    </xdr:to>
    <xdr:sp macro="" textlink="">
      <xdr:nvSpPr>
        <xdr:cNvPr id="8" name="正方形/長方形 7">
          <a:extLst>
            <a:ext uri="{FF2B5EF4-FFF2-40B4-BE49-F238E27FC236}">
              <a16:creationId xmlns:a16="http://schemas.microsoft.com/office/drawing/2014/main" id="{718C25E8-FF14-F64B-D91B-7FBB79188E9C}"/>
            </a:ext>
          </a:extLst>
        </xdr:cNvPr>
        <xdr:cNvSpPr/>
      </xdr:nvSpPr>
      <xdr:spPr>
        <a:xfrm>
          <a:off x="12539869" y="794578"/>
          <a:ext cx="977348" cy="240748"/>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入力手順５</a:t>
          </a:r>
        </a:p>
      </xdr:txBody>
    </xdr:sp>
    <xdr:clientData/>
  </xdr:twoCellAnchor>
  <xdr:twoCellAnchor>
    <xdr:from>
      <xdr:col>8</xdr:col>
      <xdr:colOff>103909</xdr:colOff>
      <xdr:row>45</xdr:row>
      <xdr:rowOff>138546</xdr:rowOff>
    </xdr:from>
    <xdr:to>
      <xdr:col>11</xdr:col>
      <xdr:colOff>813955</xdr:colOff>
      <xdr:row>47</xdr:row>
      <xdr:rowOff>129887</xdr:rowOff>
    </xdr:to>
    <xdr:sp macro="" textlink="">
      <xdr:nvSpPr>
        <xdr:cNvPr id="9" name="テキスト ボックス 8">
          <a:extLst>
            <a:ext uri="{FF2B5EF4-FFF2-40B4-BE49-F238E27FC236}">
              <a16:creationId xmlns:a16="http://schemas.microsoft.com/office/drawing/2014/main" id="{D6296524-8F13-4866-3034-4E284D669744}"/>
            </a:ext>
          </a:extLst>
        </xdr:cNvPr>
        <xdr:cNvSpPr txBox="1"/>
      </xdr:nvSpPr>
      <xdr:spPr>
        <a:xfrm>
          <a:off x="4416136" y="9490364"/>
          <a:ext cx="2545774" cy="406978"/>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研修に必要な経費</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7331</xdr:colOff>
      <xdr:row>7</xdr:row>
      <xdr:rowOff>422470</xdr:rowOff>
    </xdr:from>
    <xdr:to>
      <xdr:col>7</xdr:col>
      <xdr:colOff>149088</xdr:colOff>
      <xdr:row>8</xdr:row>
      <xdr:rowOff>455389</xdr:rowOff>
    </xdr:to>
    <xdr:sp macro="" textlink="">
      <xdr:nvSpPr>
        <xdr:cNvPr id="2" name="テキスト ボックス 1">
          <a:extLst>
            <a:ext uri="{FF2B5EF4-FFF2-40B4-BE49-F238E27FC236}">
              <a16:creationId xmlns:a16="http://schemas.microsoft.com/office/drawing/2014/main" id="{E95653F8-10E8-4C1D-B251-4896CA0AEEEF}"/>
            </a:ext>
          </a:extLst>
        </xdr:cNvPr>
        <xdr:cNvSpPr txBox="1"/>
      </xdr:nvSpPr>
      <xdr:spPr>
        <a:xfrm>
          <a:off x="3966418" y="3263405"/>
          <a:ext cx="2386344" cy="521593"/>
        </a:xfrm>
        <a:prstGeom prst="wedgeRectCallout">
          <a:avLst>
            <a:gd name="adj1" fmla="val -55881"/>
            <a:gd name="adj2" fmla="val 8510"/>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（別紙</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）対象経費（</a:t>
          </a:r>
          <a:r>
            <a:rPr kumimoji="1" lang="en-US" altLang="ja-JP" sz="1100" b="1">
              <a:solidFill>
                <a:schemeClr val="dk1"/>
              </a:solidFill>
              <a:effectLst/>
              <a:latin typeface="+mn-lt"/>
              <a:ea typeface="+mn-ea"/>
              <a:cs typeface="+mn-cs"/>
            </a:rPr>
            <a:t>A</a:t>
          </a:r>
          <a:r>
            <a:rPr kumimoji="1" lang="ja-JP" altLang="ja-JP" sz="1100" b="1">
              <a:solidFill>
                <a:schemeClr val="dk1"/>
              </a:solidFill>
              <a:effectLst/>
              <a:latin typeface="+mn-lt"/>
              <a:ea typeface="+mn-ea"/>
              <a:cs typeface="+mn-cs"/>
            </a:rPr>
            <a:t>）合計</a:t>
          </a:r>
          <a:r>
            <a:rPr kumimoji="1" lang="ja-JP" altLang="en-US" sz="1000" b="1"/>
            <a:t>から</a:t>
          </a:r>
          <a:endParaRPr kumimoji="1" lang="en-US" altLang="ja-JP" sz="1000" b="1"/>
        </a:p>
        <a:p>
          <a:r>
            <a:rPr kumimoji="1" lang="ja-JP" altLang="en-US" sz="1100" b="1"/>
            <a:t>（別紙</a:t>
          </a:r>
          <a:r>
            <a:rPr kumimoji="1" lang="en-US" altLang="ja-JP" sz="1100" b="1"/>
            <a:t>1</a:t>
          </a:r>
          <a:r>
            <a:rPr kumimoji="1" lang="ja-JP" altLang="en-US" sz="1100" b="1"/>
            <a:t>）補助所要額</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Ｉ ）</a:t>
          </a:r>
          <a:r>
            <a:rPr kumimoji="1" lang="ja-JP" altLang="en-US" sz="1100" b="1"/>
            <a:t>合計を引く</a:t>
          </a:r>
        </a:p>
      </xdr:txBody>
    </xdr:sp>
    <xdr:clientData/>
  </xdr:twoCellAnchor>
  <xdr:oneCellAnchor>
    <xdr:from>
      <xdr:col>6</xdr:col>
      <xdr:colOff>77856</xdr:colOff>
      <xdr:row>6</xdr:row>
      <xdr:rowOff>101048</xdr:rowOff>
    </xdr:from>
    <xdr:ext cx="2276474" cy="295275"/>
    <xdr:sp macro="" textlink="">
      <xdr:nvSpPr>
        <xdr:cNvPr id="6" name="テキスト ボックス 5">
          <a:extLst>
            <a:ext uri="{FF2B5EF4-FFF2-40B4-BE49-F238E27FC236}">
              <a16:creationId xmlns:a16="http://schemas.microsoft.com/office/drawing/2014/main" id="{D4A0555F-5E43-4863-9F12-78D7521ED98B}"/>
            </a:ext>
          </a:extLst>
        </xdr:cNvPr>
        <xdr:cNvSpPr txBox="1"/>
      </xdr:nvSpPr>
      <xdr:spPr>
        <a:xfrm>
          <a:off x="4036943" y="2453309"/>
          <a:ext cx="2276474" cy="295275"/>
        </a:xfrm>
        <a:prstGeom prst="wedgeRectCallout">
          <a:avLst>
            <a:gd name="adj1" fmla="val -59036"/>
            <a:gd name="adj2" fmla="val 6399"/>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（別紙</a:t>
          </a:r>
          <a:r>
            <a:rPr kumimoji="1" lang="en-US" altLang="ja-JP" sz="1400" b="1">
              <a:solidFill>
                <a:srgbClr val="002060"/>
              </a:solidFill>
            </a:rPr>
            <a:t>1</a:t>
          </a:r>
          <a:r>
            <a:rPr kumimoji="1" lang="ja-JP" altLang="en-US" sz="1200" b="1">
              <a:solidFill>
                <a:srgbClr val="002060"/>
              </a:solidFill>
            </a:rPr>
            <a:t>）　補助所要額</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 </a:t>
          </a:r>
          <a:r>
            <a:rPr kumimoji="1" lang="ja-JP" altLang="en-US" sz="1400" b="1">
              <a:solidFill>
                <a:schemeClr val="tx1"/>
              </a:solidFill>
              <a:effectLst/>
              <a:latin typeface="+mn-lt"/>
              <a:ea typeface="+mn-ea"/>
              <a:cs typeface="+mn-cs"/>
            </a:rPr>
            <a:t>Ｉ </a:t>
          </a:r>
          <a:r>
            <a:rPr kumimoji="1" lang="ja-JP" altLang="ja-JP" sz="1100" b="1">
              <a:solidFill>
                <a:schemeClr val="tx1"/>
              </a:solidFill>
              <a:effectLst/>
              <a:latin typeface="+mn-lt"/>
              <a:ea typeface="+mn-ea"/>
              <a:cs typeface="+mn-cs"/>
            </a:rPr>
            <a:t>）</a:t>
          </a:r>
          <a:r>
            <a:rPr kumimoji="1" lang="ja-JP" altLang="en-US" sz="1200" b="1">
              <a:solidFill>
                <a:srgbClr val="002060"/>
              </a:solidFill>
            </a:rPr>
            <a:t>合計</a:t>
          </a:r>
          <a:endParaRPr kumimoji="1" lang="en-US" altLang="ja-JP" sz="1200" b="1">
            <a:solidFill>
              <a:srgbClr val="002060"/>
            </a:solidFill>
          </a:endParaRPr>
        </a:p>
      </xdr:txBody>
    </xdr:sp>
    <xdr:clientData/>
  </xdr:oneCellAnchor>
  <xdr:twoCellAnchor>
    <xdr:from>
      <xdr:col>5</xdr:col>
      <xdr:colOff>52440</xdr:colOff>
      <xdr:row>12</xdr:row>
      <xdr:rowOff>476829</xdr:rowOff>
    </xdr:from>
    <xdr:to>
      <xdr:col>7</xdr:col>
      <xdr:colOff>65109</xdr:colOff>
      <xdr:row>14</xdr:row>
      <xdr:rowOff>51294</xdr:rowOff>
    </xdr:to>
    <xdr:sp macro="" textlink="">
      <xdr:nvSpPr>
        <xdr:cNvPr id="7" name="四角形: 角を丸くする 6">
          <a:extLst>
            <a:ext uri="{FF2B5EF4-FFF2-40B4-BE49-F238E27FC236}">
              <a16:creationId xmlns:a16="http://schemas.microsoft.com/office/drawing/2014/main" id="{22F3251B-6D5E-487E-9F8A-6AD32988E39B}"/>
            </a:ext>
          </a:extLst>
        </xdr:cNvPr>
        <xdr:cNvSpPr/>
      </xdr:nvSpPr>
      <xdr:spPr>
        <a:xfrm>
          <a:off x="3870723" y="5645177"/>
          <a:ext cx="2398060" cy="551813"/>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102135</xdr:colOff>
      <xdr:row>11</xdr:row>
      <xdr:rowOff>157369</xdr:rowOff>
    </xdr:from>
    <xdr:to>
      <xdr:col>6</xdr:col>
      <xdr:colOff>1979543</xdr:colOff>
      <xdr:row>12</xdr:row>
      <xdr:rowOff>140805</xdr:rowOff>
    </xdr:to>
    <xdr:sp macro="" textlink="">
      <xdr:nvSpPr>
        <xdr:cNvPr id="4" name="テキスト ボックス 3">
          <a:extLst>
            <a:ext uri="{FF2B5EF4-FFF2-40B4-BE49-F238E27FC236}">
              <a16:creationId xmlns:a16="http://schemas.microsoft.com/office/drawing/2014/main" id="{9AC62AA0-6A82-4100-BF55-7DD6CB56A470}"/>
            </a:ext>
          </a:extLst>
        </xdr:cNvPr>
        <xdr:cNvSpPr txBox="1"/>
      </xdr:nvSpPr>
      <xdr:spPr>
        <a:xfrm>
          <a:off x="3920418" y="4837043"/>
          <a:ext cx="2018212" cy="472110"/>
        </a:xfrm>
        <a:prstGeom prst="wedgeRectCallout">
          <a:avLst>
            <a:gd name="adj1" fmla="val -58229"/>
            <a:gd name="adj2" fmla="val 141355"/>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（別紙</a:t>
          </a:r>
          <a:r>
            <a:rPr kumimoji="1" lang="en-US" altLang="ja-JP" sz="1100" b="1"/>
            <a:t>4</a:t>
          </a:r>
          <a:r>
            <a:rPr kumimoji="1" lang="ja-JP" altLang="en-US" sz="1100" b="1"/>
            <a:t>）の合計</a:t>
          </a:r>
          <a:endParaRPr kumimoji="1" lang="en-US" altLang="ja-JP" sz="1100" b="1"/>
        </a:p>
        <a:p>
          <a:r>
            <a:rPr kumimoji="1" lang="en-US" altLang="ja-JP" sz="1000" b="1"/>
            <a:t>※</a:t>
          </a:r>
          <a:r>
            <a:rPr kumimoji="1" lang="ja-JP" altLang="ja-JP" sz="1100" b="1">
              <a:solidFill>
                <a:schemeClr val="dk1"/>
              </a:solidFill>
              <a:effectLst/>
              <a:latin typeface="+mn-lt"/>
              <a:ea typeface="+mn-ea"/>
              <a:cs typeface="+mn-cs"/>
            </a:rPr>
            <a:t>複数人の場合はその合計</a:t>
          </a:r>
          <a:endParaRPr lang="ja-JP" altLang="ja-JP" sz="1000">
            <a:effectLst/>
          </a:endParaRPr>
        </a:p>
        <a:p>
          <a:endParaRPr kumimoji="1" lang="ja-JP" altLang="en-US" sz="1000" b="1"/>
        </a:p>
      </xdr:txBody>
    </xdr:sp>
    <xdr:clientData/>
  </xdr:twoCellAnchor>
  <xdr:twoCellAnchor>
    <xdr:from>
      <xdr:col>3</xdr:col>
      <xdr:colOff>75031</xdr:colOff>
      <xdr:row>3</xdr:row>
      <xdr:rowOff>26797</xdr:rowOff>
    </xdr:from>
    <xdr:to>
      <xdr:col>6</xdr:col>
      <xdr:colOff>131061</xdr:colOff>
      <xdr:row>4</xdr:row>
      <xdr:rowOff>144215</xdr:rowOff>
    </xdr:to>
    <xdr:sp macro="" textlink="">
      <xdr:nvSpPr>
        <xdr:cNvPr id="8" name="テキスト ボックス 7">
          <a:extLst>
            <a:ext uri="{FF2B5EF4-FFF2-40B4-BE49-F238E27FC236}">
              <a16:creationId xmlns:a16="http://schemas.microsoft.com/office/drawing/2014/main" id="{85B5AC69-F3F0-4223-973C-1FC33BEC5DC3}"/>
            </a:ext>
          </a:extLst>
        </xdr:cNvPr>
        <xdr:cNvSpPr txBox="1"/>
      </xdr:nvSpPr>
      <xdr:spPr>
        <a:xfrm>
          <a:off x="1991237" y="1136179"/>
          <a:ext cx="2106706" cy="487212"/>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収入の部と支出の部の合計が等しくなること</a:t>
          </a:r>
        </a:p>
      </xdr:txBody>
    </xdr:sp>
    <xdr:clientData/>
  </xdr:twoCellAnchor>
  <xdr:twoCellAnchor>
    <xdr:from>
      <xdr:col>9</xdr:col>
      <xdr:colOff>0</xdr:colOff>
      <xdr:row>1</xdr:row>
      <xdr:rowOff>0</xdr:rowOff>
    </xdr:from>
    <xdr:to>
      <xdr:col>10</xdr:col>
      <xdr:colOff>442792</xdr:colOff>
      <xdr:row>1</xdr:row>
      <xdr:rowOff>360010</xdr:rowOff>
    </xdr:to>
    <xdr:sp macro="" textlink="">
      <xdr:nvSpPr>
        <xdr:cNvPr id="3" name="正方形/長方形 2">
          <a:extLst>
            <a:ext uri="{FF2B5EF4-FFF2-40B4-BE49-F238E27FC236}">
              <a16:creationId xmlns:a16="http://schemas.microsoft.com/office/drawing/2014/main" id="{3E787A05-6835-488C-BCEE-56037C25CFFF}"/>
            </a:ext>
          </a:extLst>
        </xdr:cNvPr>
        <xdr:cNvSpPr/>
      </xdr:nvSpPr>
      <xdr:spPr>
        <a:xfrm>
          <a:off x="7277100" y="371475"/>
          <a:ext cx="1128592" cy="360010"/>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入力手順６</a:t>
          </a:r>
        </a:p>
      </xdr:txBody>
    </xdr:sp>
    <xdr:clientData/>
  </xdr:twoCellAnchor>
  <xdr:twoCellAnchor>
    <xdr:from>
      <xdr:col>9</xdr:col>
      <xdr:colOff>248478</xdr:colOff>
      <xdr:row>3</xdr:row>
      <xdr:rowOff>73991</xdr:rowOff>
    </xdr:from>
    <xdr:to>
      <xdr:col>10</xdr:col>
      <xdr:colOff>538369</xdr:colOff>
      <xdr:row>4</xdr:row>
      <xdr:rowOff>8283</xdr:rowOff>
    </xdr:to>
    <xdr:sp macro="" textlink="">
      <xdr:nvSpPr>
        <xdr:cNvPr id="5" name="正方形/長方形 4">
          <a:extLst>
            <a:ext uri="{FF2B5EF4-FFF2-40B4-BE49-F238E27FC236}">
              <a16:creationId xmlns:a16="http://schemas.microsoft.com/office/drawing/2014/main" id="{D03F3489-8908-4206-B03E-3B338DD3A1B9}"/>
            </a:ext>
          </a:extLst>
        </xdr:cNvPr>
        <xdr:cNvSpPr/>
      </xdr:nvSpPr>
      <xdr:spPr>
        <a:xfrm>
          <a:off x="12516678" y="788366"/>
          <a:ext cx="975691" cy="239092"/>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77506</xdr:colOff>
      <xdr:row>38</xdr:row>
      <xdr:rowOff>70971</xdr:rowOff>
    </xdr:from>
    <xdr:to>
      <xdr:col>5</xdr:col>
      <xdr:colOff>627529</xdr:colOff>
      <xdr:row>41</xdr:row>
      <xdr:rowOff>78441</xdr:rowOff>
    </xdr:to>
    <xdr:sp macro="" textlink="">
      <xdr:nvSpPr>
        <xdr:cNvPr id="3" name="テキスト ボックス 2">
          <a:extLst>
            <a:ext uri="{FF2B5EF4-FFF2-40B4-BE49-F238E27FC236}">
              <a16:creationId xmlns:a16="http://schemas.microsoft.com/office/drawing/2014/main" id="{75EC91E8-2B92-4177-AACB-9BE5EB32B637}"/>
            </a:ext>
          </a:extLst>
        </xdr:cNvPr>
        <xdr:cNvSpPr txBox="1"/>
      </xdr:nvSpPr>
      <xdr:spPr>
        <a:xfrm>
          <a:off x="1366182" y="10346765"/>
          <a:ext cx="3777318" cy="51173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1">
              <a:solidFill>
                <a:schemeClr val="dk1"/>
              </a:solidFill>
              <a:effectLst/>
              <a:latin typeface="+mn-lt"/>
              <a:ea typeface="+mn-ea"/>
              <a:cs typeface="+mn-cs"/>
            </a:rPr>
            <a:t>事業効果と課題</a:t>
          </a:r>
          <a:r>
            <a:rPr kumimoji="1" lang="ja-JP" altLang="en-US" sz="2000" b="1">
              <a:solidFill>
                <a:schemeClr val="dk1"/>
              </a:solidFill>
              <a:effectLst/>
              <a:latin typeface="+mn-lt"/>
              <a:ea typeface="+mn-ea"/>
              <a:cs typeface="+mn-cs"/>
            </a:rPr>
            <a:t>を入力</a:t>
          </a:r>
          <a:endParaRPr kumimoji="1" lang="ja-JP" altLang="en-US" sz="2000"/>
        </a:p>
      </xdr:txBody>
    </xdr:sp>
    <xdr:clientData/>
  </xdr:twoCellAnchor>
  <xdr:twoCellAnchor>
    <xdr:from>
      <xdr:col>3</xdr:col>
      <xdr:colOff>447531</xdr:colOff>
      <xdr:row>32</xdr:row>
      <xdr:rowOff>60464</xdr:rowOff>
    </xdr:from>
    <xdr:to>
      <xdr:col>6</xdr:col>
      <xdr:colOff>67235</xdr:colOff>
      <xdr:row>34</xdr:row>
      <xdr:rowOff>149177</xdr:rowOff>
    </xdr:to>
    <xdr:sp macro="" textlink="">
      <xdr:nvSpPr>
        <xdr:cNvPr id="4" name="テキスト ボックス 3">
          <a:extLst>
            <a:ext uri="{FF2B5EF4-FFF2-40B4-BE49-F238E27FC236}">
              <a16:creationId xmlns:a16="http://schemas.microsoft.com/office/drawing/2014/main" id="{C2F30C6D-7DE5-428B-836D-73CF81BCA8FD}"/>
            </a:ext>
          </a:extLst>
        </xdr:cNvPr>
        <xdr:cNvSpPr txBox="1"/>
      </xdr:nvSpPr>
      <xdr:spPr>
        <a:xfrm>
          <a:off x="2811972" y="9327729"/>
          <a:ext cx="2846998" cy="424889"/>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教育担当者名を入力</a:t>
          </a:r>
          <a:endParaRPr kumimoji="1" lang="ja-JP" altLang="en-US" sz="2000"/>
        </a:p>
      </xdr:txBody>
    </xdr:sp>
    <xdr:clientData/>
  </xdr:twoCellAnchor>
  <xdr:oneCellAnchor>
    <xdr:from>
      <xdr:col>4</xdr:col>
      <xdr:colOff>130485</xdr:colOff>
      <xdr:row>26</xdr:row>
      <xdr:rowOff>15066</xdr:rowOff>
    </xdr:from>
    <xdr:ext cx="762001" cy="425822"/>
    <xdr:sp macro="" textlink="">
      <xdr:nvSpPr>
        <xdr:cNvPr id="6" name="テキスト ボックス 5">
          <a:extLst>
            <a:ext uri="{FF2B5EF4-FFF2-40B4-BE49-F238E27FC236}">
              <a16:creationId xmlns:a16="http://schemas.microsoft.com/office/drawing/2014/main" id="{506605D4-1558-4B87-A20B-C82BB269FC59}"/>
            </a:ext>
          </a:extLst>
        </xdr:cNvPr>
        <xdr:cNvSpPr txBox="1"/>
      </xdr:nvSpPr>
      <xdr:spPr>
        <a:xfrm>
          <a:off x="3570691" y="8273801"/>
          <a:ext cx="762001" cy="425822"/>
        </a:xfrm>
        <a:prstGeom prst="rect">
          <a:avLst/>
        </a:prstGeom>
        <a:solidFill>
          <a:srgbClr val="FFC000"/>
        </a:solidFill>
        <a:ln>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（例）</a:t>
          </a:r>
        </a:p>
      </xdr:txBody>
    </xdr:sp>
    <xdr:clientData/>
  </xdr:oneCellAnchor>
  <xdr:twoCellAnchor>
    <xdr:from>
      <xdr:col>5</xdr:col>
      <xdr:colOff>476666</xdr:colOff>
      <xdr:row>27</xdr:row>
      <xdr:rowOff>67188</xdr:rowOff>
    </xdr:from>
    <xdr:to>
      <xdr:col>8</xdr:col>
      <xdr:colOff>459440</xdr:colOff>
      <xdr:row>29</xdr:row>
      <xdr:rowOff>155901</xdr:rowOff>
    </xdr:to>
    <xdr:sp macro="" textlink="">
      <xdr:nvSpPr>
        <xdr:cNvPr id="2" name="テキスト ボックス 1">
          <a:extLst>
            <a:ext uri="{FF2B5EF4-FFF2-40B4-BE49-F238E27FC236}">
              <a16:creationId xmlns:a16="http://schemas.microsoft.com/office/drawing/2014/main" id="{ED92F1DD-4429-4691-A052-E2CE9B15807B}"/>
            </a:ext>
          </a:extLst>
        </xdr:cNvPr>
        <xdr:cNvSpPr txBox="1"/>
      </xdr:nvSpPr>
      <xdr:spPr>
        <a:xfrm>
          <a:off x="4992637" y="8494012"/>
          <a:ext cx="3210068" cy="424889"/>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職場のサポート体制を入力</a:t>
          </a:r>
          <a:endParaRPr kumimoji="1" lang="ja-JP" altLang="en-US" sz="2000"/>
        </a:p>
      </xdr:txBody>
    </xdr:sp>
    <xdr:clientData/>
  </xdr:twoCellAnchor>
  <xdr:twoCellAnchor>
    <xdr:from>
      <xdr:col>10</xdr:col>
      <xdr:colOff>44727</xdr:colOff>
      <xdr:row>1</xdr:row>
      <xdr:rowOff>170524</xdr:rowOff>
    </xdr:from>
    <xdr:to>
      <xdr:col>11</xdr:col>
      <xdr:colOff>268357</xdr:colOff>
      <xdr:row>2</xdr:row>
      <xdr:rowOff>173423</xdr:rowOff>
    </xdr:to>
    <xdr:sp macro="" textlink="">
      <xdr:nvSpPr>
        <xdr:cNvPr id="8" name="正方形/長方形 7">
          <a:extLst>
            <a:ext uri="{FF2B5EF4-FFF2-40B4-BE49-F238E27FC236}">
              <a16:creationId xmlns:a16="http://schemas.microsoft.com/office/drawing/2014/main" id="{D8FD51FE-CF77-4693-9C7A-3CBBEBC48D75}"/>
            </a:ext>
          </a:extLst>
        </xdr:cNvPr>
        <xdr:cNvSpPr/>
      </xdr:nvSpPr>
      <xdr:spPr>
        <a:xfrm>
          <a:off x="9547315" y="394642"/>
          <a:ext cx="907189" cy="227016"/>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40</xdr:row>
      <xdr:rowOff>0</xdr:rowOff>
    </xdr:from>
    <xdr:to>
      <xdr:col>4</xdr:col>
      <xdr:colOff>123825</xdr:colOff>
      <xdr:row>40</xdr:row>
      <xdr:rowOff>9525</xdr:rowOff>
    </xdr:to>
    <xdr:sp macro="" textlink="">
      <xdr:nvSpPr>
        <xdr:cNvPr id="24581" name="AutoShape 1">
          <a:extLst>
            <a:ext uri="{FF2B5EF4-FFF2-40B4-BE49-F238E27FC236}">
              <a16:creationId xmlns:a16="http://schemas.microsoft.com/office/drawing/2014/main" id="{00000000-0008-0000-0A00-000005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2" name="AutoShape 2">
          <a:extLst>
            <a:ext uri="{FF2B5EF4-FFF2-40B4-BE49-F238E27FC236}">
              <a16:creationId xmlns:a16="http://schemas.microsoft.com/office/drawing/2014/main" id="{00000000-0008-0000-0A00-000006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3" name="AutoShape 3">
          <a:extLst>
            <a:ext uri="{FF2B5EF4-FFF2-40B4-BE49-F238E27FC236}">
              <a16:creationId xmlns:a16="http://schemas.microsoft.com/office/drawing/2014/main" id="{00000000-0008-0000-0A00-000007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4" name="AutoShape 4">
          <a:extLst>
            <a:ext uri="{FF2B5EF4-FFF2-40B4-BE49-F238E27FC236}">
              <a16:creationId xmlns:a16="http://schemas.microsoft.com/office/drawing/2014/main" id="{00000000-0008-0000-0A00-000008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40</xdr:row>
      <xdr:rowOff>0</xdr:rowOff>
    </xdr:from>
    <xdr:to>
      <xdr:col>4</xdr:col>
      <xdr:colOff>123825</xdr:colOff>
      <xdr:row>40</xdr:row>
      <xdr:rowOff>9525</xdr:rowOff>
    </xdr:to>
    <xdr:sp macro="" textlink="">
      <xdr:nvSpPr>
        <xdr:cNvPr id="24585" name="AutoShape 1">
          <a:extLst>
            <a:ext uri="{FF2B5EF4-FFF2-40B4-BE49-F238E27FC236}">
              <a16:creationId xmlns:a16="http://schemas.microsoft.com/office/drawing/2014/main" id="{00000000-0008-0000-0A00-000009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6" name="AutoShape 2">
          <a:extLst>
            <a:ext uri="{FF2B5EF4-FFF2-40B4-BE49-F238E27FC236}">
              <a16:creationId xmlns:a16="http://schemas.microsoft.com/office/drawing/2014/main" id="{00000000-0008-0000-0A00-00000A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7" name="AutoShape 3">
          <a:extLst>
            <a:ext uri="{FF2B5EF4-FFF2-40B4-BE49-F238E27FC236}">
              <a16:creationId xmlns:a16="http://schemas.microsoft.com/office/drawing/2014/main" id="{00000000-0008-0000-0A00-00000B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8" name="AutoShape 4">
          <a:extLst>
            <a:ext uri="{FF2B5EF4-FFF2-40B4-BE49-F238E27FC236}">
              <a16:creationId xmlns:a16="http://schemas.microsoft.com/office/drawing/2014/main" id="{00000000-0008-0000-0A00-00000C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ij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W31"/>
  <sheetViews>
    <sheetView tabSelected="1" view="pageBreakPreview" zoomScaleNormal="100" zoomScaleSheetLayoutView="100" workbookViewId="0">
      <selection activeCell="H22" sqref="H22:P22"/>
    </sheetView>
  </sheetViews>
  <sheetFormatPr defaultRowHeight="13.5" x14ac:dyDescent="0.15"/>
  <cols>
    <col min="1" max="1" width="2.875" customWidth="1"/>
    <col min="2" max="2" width="5.5" bestFit="1" customWidth="1"/>
    <col min="3" max="3" width="5" customWidth="1"/>
    <col min="4" max="4" width="12.75" customWidth="1"/>
    <col min="5" max="5" width="8.75" customWidth="1"/>
    <col min="6" max="7" width="1.25" customWidth="1"/>
    <col min="8" max="8" width="4.25" customWidth="1"/>
    <col min="9" max="9" width="2.375" customWidth="1"/>
    <col min="10" max="10" width="14.375" customWidth="1"/>
    <col min="11" max="16" width="4.625" customWidth="1"/>
    <col min="17" max="17" width="2.5" customWidth="1"/>
  </cols>
  <sheetData>
    <row r="1" spans="1:23" ht="30" customHeight="1" x14ac:dyDescent="0.15">
      <c r="A1" s="97" t="s">
        <v>561</v>
      </c>
      <c r="B1" s="97"/>
      <c r="C1" s="97"/>
      <c r="D1" s="97"/>
      <c r="E1" s="97"/>
      <c r="F1" s="97"/>
      <c r="G1" s="97"/>
      <c r="H1" s="97"/>
      <c r="I1" s="97"/>
      <c r="J1" s="97"/>
      <c r="K1" s="97"/>
      <c r="L1" s="97"/>
      <c r="M1" s="97"/>
      <c r="N1" s="97"/>
      <c r="O1" s="97"/>
      <c r="P1" s="97"/>
      <c r="Q1" s="97"/>
    </row>
    <row r="2" spans="1:23" ht="30" customHeight="1" x14ac:dyDescent="0.15">
      <c r="A2" s="97"/>
      <c r="B2" s="97"/>
      <c r="C2" s="97"/>
      <c r="D2" s="97"/>
      <c r="E2" s="97"/>
      <c r="F2" s="97"/>
      <c r="G2" s="97"/>
      <c r="H2" s="97"/>
      <c r="I2" s="97"/>
      <c r="J2" s="98" t="s">
        <v>636</v>
      </c>
      <c r="K2" s="515">
        <v>7</v>
      </c>
      <c r="L2" s="99" t="s">
        <v>296</v>
      </c>
      <c r="M2" s="516" t="s">
        <v>645</v>
      </c>
      <c r="N2" s="99" t="s">
        <v>50</v>
      </c>
      <c r="O2" s="516" t="s">
        <v>645</v>
      </c>
      <c r="P2" s="100" t="s">
        <v>51</v>
      </c>
      <c r="Q2" s="97"/>
      <c r="S2" s="571"/>
      <c r="T2" s="572"/>
      <c r="U2" s="572"/>
      <c r="V2" s="572"/>
      <c r="W2" s="572"/>
    </row>
    <row r="3" spans="1:23" ht="30" customHeight="1" x14ac:dyDescent="0.15">
      <c r="A3" s="97" t="s">
        <v>560</v>
      </c>
      <c r="B3" s="97"/>
      <c r="C3" s="97"/>
      <c r="D3" s="97"/>
      <c r="E3" s="97"/>
      <c r="F3" s="97"/>
      <c r="G3" s="97"/>
      <c r="H3" s="97"/>
      <c r="I3" s="97"/>
      <c r="J3" s="97"/>
      <c r="K3" s="97"/>
      <c r="L3" s="97"/>
      <c r="M3" s="97"/>
      <c r="N3" s="97"/>
      <c r="O3" s="97"/>
      <c r="P3" s="97"/>
      <c r="Q3" s="97"/>
      <c r="S3" s="571" t="s">
        <v>710</v>
      </c>
      <c r="T3" s="572"/>
      <c r="U3" s="572"/>
      <c r="V3" s="572"/>
      <c r="W3" s="572"/>
    </row>
    <row r="4" spans="1:23" ht="30" customHeight="1" x14ac:dyDescent="0.15">
      <c r="A4" s="97"/>
      <c r="B4" s="97"/>
      <c r="C4" s="97"/>
      <c r="D4" s="97"/>
      <c r="E4" s="97"/>
      <c r="F4" s="97"/>
      <c r="G4" s="97"/>
      <c r="H4" s="97"/>
      <c r="I4" s="97"/>
      <c r="J4" s="97"/>
      <c r="K4" s="97"/>
      <c r="L4" s="97"/>
      <c r="M4" s="97"/>
      <c r="N4" s="97"/>
      <c r="O4" s="97"/>
      <c r="P4" s="97"/>
      <c r="Q4" s="97"/>
      <c r="S4" s="571" t="s">
        <v>696</v>
      </c>
    </row>
    <row r="5" spans="1:23" ht="23.25" customHeight="1" x14ac:dyDescent="0.15">
      <c r="A5" s="97"/>
      <c r="B5" s="97"/>
      <c r="C5" s="97"/>
      <c r="D5" s="97"/>
      <c r="E5" s="97"/>
      <c r="F5" s="598" t="s">
        <v>297</v>
      </c>
      <c r="G5" s="598"/>
      <c r="H5" s="598"/>
      <c r="I5" s="101"/>
      <c r="J5" s="599" t="s">
        <v>646</v>
      </c>
      <c r="K5" s="599"/>
      <c r="L5" s="599"/>
      <c r="M5" s="599"/>
      <c r="N5" s="599"/>
      <c r="O5" s="599"/>
      <c r="P5" s="599"/>
      <c r="Q5" s="101"/>
    </row>
    <row r="6" spans="1:23" ht="23.25" customHeight="1" x14ac:dyDescent="0.15">
      <c r="A6" s="97"/>
      <c r="B6" s="97"/>
      <c r="C6" s="97"/>
      <c r="D6" s="97"/>
      <c r="E6" s="97"/>
      <c r="F6" s="600" t="s">
        <v>47</v>
      </c>
      <c r="G6" s="600"/>
      <c r="H6" s="600"/>
      <c r="J6" s="599" t="s">
        <v>647</v>
      </c>
      <c r="K6" s="599"/>
      <c r="L6" s="599"/>
      <c r="M6" s="599"/>
      <c r="N6" s="599"/>
      <c r="O6" s="599"/>
      <c r="P6" s="599"/>
      <c r="Q6" s="195"/>
      <c r="S6" s="571" t="s">
        <v>697</v>
      </c>
    </row>
    <row r="7" spans="1:23" ht="23.25" customHeight="1" x14ac:dyDescent="0.15">
      <c r="A7" s="97"/>
      <c r="B7" s="97"/>
      <c r="C7" s="97"/>
      <c r="D7" s="97"/>
      <c r="E7" s="97"/>
      <c r="F7" s="600" t="s">
        <v>298</v>
      </c>
      <c r="G7" s="600"/>
      <c r="H7" s="600"/>
      <c r="I7" s="103"/>
      <c r="J7" s="605" t="s">
        <v>648</v>
      </c>
      <c r="K7" s="605"/>
      <c r="L7" s="605"/>
      <c r="M7" s="605"/>
      <c r="N7" s="605"/>
      <c r="O7" s="605"/>
      <c r="P7" s="605"/>
      <c r="Q7" s="102"/>
    </row>
    <row r="8" spans="1:23" ht="23.25" customHeight="1" x14ac:dyDescent="0.15">
      <c r="A8" s="97"/>
      <c r="B8" s="97"/>
      <c r="C8" s="97"/>
      <c r="D8" s="97"/>
      <c r="E8" s="97"/>
      <c r="F8" s="600" t="s">
        <v>68</v>
      </c>
      <c r="G8" s="600"/>
      <c r="H8" s="600"/>
      <c r="I8" s="101"/>
      <c r="J8" s="599" t="s">
        <v>695</v>
      </c>
      <c r="K8" s="599"/>
      <c r="L8" s="599"/>
      <c r="M8" s="599"/>
      <c r="N8" s="599"/>
      <c r="O8" s="599"/>
      <c r="P8" s="599"/>
      <c r="Q8" s="104"/>
    </row>
    <row r="9" spans="1:23" ht="18" customHeight="1" x14ac:dyDescent="0.15">
      <c r="A9" s="97"/>
      <c r="B9" s="97"/>
      <c r="C9" s="97"/>
      <c r="D9" s="97"/>
      <c r="E9" s="97"/>
      <c r="F9" s="97"/>
      <c r="G9" s="97"/>
      <c r="H9" s="97"/>
      <c r="I9" s="97"/>
      <c r="J9" s="97"/>
      <c r="K9" s="97"/>
      <c r="L9" s="97"/>
      <c r="M9" s="97"/>
      <c r="N9" s="97"/>
      <c r="O9" s="97"/>
      <c r="P9" s="97"/>
      <c r="Q9" s="97"/>
    </row>
    <row r="10" spans="1:23" ht="30" customHeight="1" x14ac:dyDescent="0.15">
      <c r="A10" s="601" t="s">
        <v>713</v>
      </c>
      <c r="B10" s="601"/>
      <c r="C10" s="601"/>
      <c r="D10" s="601"/>
      <c r="E10" s="601"/>
      <c r="F10" s="601"/>
      <c r="G10" s="601"/>
      <c r="H10" s="601"/>
      <c r="I10" s="601"/>
      <c r="J10" s="601"/>
      <c r="K10" s="601"/>
      <c r="L10" s="601"/>
      <c r="M10" s="601"/>
      <c r="N10" s="601"/>
      <c r="O10" s="601"/>
      <c r="P10" s="601"/>
      <c r="Q10" s="601"/>
    </row>
    <row r="11" spans="1:23" ht="15.75" customHeight="1" x14ac:dyDescent="0.15">
      <c r="A11" s="602"/>
      <c r="B11" s="602"/>
      <c r="C11" s="602"/>
      <c r="D11" s="602"/>
      <c r="E11" s="602"/>
      <c r="F11" s="602"/>
      <c r="G11" s="602"/>
      <c r="H11" s="602"/>
      <c r="I11" s="602"/>
      <c r="J11" s="602"/>
      <c r="K11" s="602"/>
      <c r="L11" s="602"/>
      <c r="M11" s="602"/>
      <c r="N11" s="602"/>
      <c r="O11" s="602"/>
      <c r="P11" s="602"/>
      <c r="Q11" s="602"/>
    </row>
    <row r="12" spans="1:23" ht="24" customHeight="1" x14ac:dyDescent="0.15">
      <c r="A12" s="97" t="s">
        <v>300</v>
      </c>
      <c r="B12" s="97" t="s">
        <v>635</v>
      </c>
      <c r="C12" s="517">
        <v>7</v>
      </c>
      <c r="D12" s="97" t="s">
        <v>301</v>
      </c>
      <c r="E12" s="97"/>
      <c r="F12" s="97"/>
      <c r="G12" s="97"/>
      <c r="H12" s="97"/>
      <c r="I12" s="97"/>
      <c r="J12" s="97"/>
      <c r="K12" s="97"/>
      <c r="L12" s="97"/>
      <c r="M12" s="97"/>
      <c r="N12" s="97"/>
      <c r="O12" s="97"/>
      <c r="P12" s="97"/>
      <c r="Q12" s="97"/>
    </row>
    <row r="13" spans="1:23" ht="24" customHeight="1" x14ac:dyDescent="0.15">
      <c r="A13" s="97" t="s">
        <v>302</v>
      </c>
      <c r="B13" s="97"/>
      <c r="C13" s="97"/>
      <c r="D13" s="97"/>
      <c r="E13" s="97"/>
      <c r="F13" s="97"/>
      <c r="G13" s="97"/>
      <c r="H13" s="97"/>
      <c r="I13" s="97"/>
      <c r="J13" s="97"/>
      <c r="K13" s="97"/>
      <c r="L13" s="97"/>
      <c r="M13" s="97"/>
      <c r="N13" s="97"/>
      <c r="O13" s="97"/>
      <c r="P13" s="97"/>
      <c r="Q13" s="97"/>
    </row>
    <row r="14" spans="1:23" ht="15.75" customHeight="1" x14ac:dyDescent="0.15">
      <c r="A14" s="97"/>
      <c r="B14" s="97"/>
      <c r="C14" s="97"/>
      <c r="D14" s="97"/>
      <c r="E14" s="97"/>
      <c r="F14" s="97"/>
      <c r="G14" s="97"/>
      <c r="H14" s="97"/>
      <c r="I14" s="97"/>
      <c r="J14" s="97"/>
      <c r="K14" s="97"/>
      <c r="L14" s="97"/>
      <c r="M14" s="97"/>
      <c r="N14" s="97"/>
      <c r="O14" s="97"/>
      <c r="P14" s="97"/>
      <c r="Q14" s="97"/>
    </row>
    <row r="15" spans="1:23" ht="30" customHeight="1" x14ac:dyDescent="0.15">
      <c r="A15" s="603" t="s">
        <v>303</v>
      </c>
      <c r="B15" s="603"/>
      <c r="C15" s="603"/>
      <c r="D15" s="603"/>
      <c r="E15" s="603"/>
      <c r="F15" s="603"/>
      <c r="G15" s="603"/>
      <c r="H15" s="603"/>
      <c r="I15" s="603"/>
      <c r="J15" s="603"/>
      <c r="K15" s="603"/>
      <c r="L15" s="603"/>
      <c r="M15" s="603"/>
      <c r="N15" s="603"/>
      <c r="O15" s="603"/>
      <c r="P15" s="603"/>
      <c r="Q15" s="603"/>
    </row>
    <row r="16" spans="1:23" ht="15.75" customHeight="1" x14ac:dyDescent="0.15">
      <c r="A16" s="128"/>
      <c r="B16" s="128"/>
      <c r="C16" s="128"/>
      <c r="D16" s="128"/>
      <c r="E16" s="128"/>
      <c r="F16" s="128"/>
      <c r="G16" s="128"/>
      <c r="H16" s="128"/>
      <c r="I16" s="128"/>
      <c r="J16" s="128"/>
      <c r="K16" s="128"/>
      <c r="L16" s="128"/>
      <c r="M16" s="128"/>
      <c r="N16" s="128"/>
      <c r="O16" s="128"/>
      <c r="P16" s="128"/>
      <c r="Q16" s="128"/>
    </row>
    <row r="17" spans="1:19" ht="35.25" customHeight="1" x14ac:dyDescent="0.15">
      <c r="A17" s="106">
        <v>1</v>
      </c>
      <c r="B17" s="577" t="s">
        <v>304</v>
      </c>
      <c r="C17" s="577"/>
      <c r="D17" s="580"/>
      <c r="E17" s="580"/>
      <c r="F17" s="107"/>
      <c r="G17" s="108"/>
      <c r="H17" s="594" t="s">
        <v>649</v>
      </c>
      <c r="I17" s="594"/>
      <c r="J17" s="594"/>
      <c r="K17" s="597"/>
      <c r="L17" s="597"/>
      <c r="M17" s="597"/>
      <c r="N17" s="597"/>
      <c r="O17" s="597"/>
      <c r="P17" s="597"/>
      <c r="Q17" s="107"/>
    </row>
    <row r="18" spans="1:19" ht="30" customHeight="1" x14ac:dyDescent="0.15">
      <c r="A18" s="106">
        <v>2</v>
      </c>
      <c r="B18" s="577" t="s">
        <v>305</v>
      </c>
      <c r="C18" s="577"/>
      <c r="D18" s="577"/>
      <c r="E18" s="577"/>
      <c r="F18" s="107"/>
      <c r="G18" s="117"/>
      <c r="H18" s="604">
        <f>'（別紙１）所要額'!C15</f>
        <v>452500</v>
      </c>
      <c r="I18" s="604"/>
      <c r="J18" s="604"/>
      <c r="K18" s="335" t="s">
        <v>46</v>
      </c>
      <c r="L18" s="109"/>
      <c r="M18" s="109"/>
      <c r="N18" s="109"/>
      <c r="O18" s="109"/>
      <c r="P18" s="109"/>
      <c r="Q18" s="110"/>
      <c r="S18" s="573" t="s">
        <v>707</v>
      </c>
    </row>
    <row r="19" spans="1:19" ht="30" customHeight="1" x14ac:dyDescent="0.15">
      <c r="A19" s="106">
        <v>3</v>
      </c>
      <c r="B19" s="577" t="s">
        <v>306</v>
      </c>
      <c r="C19" s="577"/>
      <c r="D19" s="577"/>
      <c r="E19" s="577"/>
      <c r="F19" s="107"/>
      <c r="G19" s="108"/>
      <c r="H19" s="596" t="s">
        <v>714</v>
      </c>
      <c r="I19" s="596"/>
      <c r="J19" s="596"/>
      <c r="K19" s="596"/>
      <c r="L19" s="596"/>
      <c r="M19" s="596"/>
      <c r="N19" s="62"/>
      <c r="O19" s="62"/>
      <c r="P19" s="62"/>
      <c r="Q19" s="64"/>
      <c r="S19" s="571" t="s">
        <v>696</v>
      </c>
    </row>
    <row r="20" spans="1:19" ht="30" customHeight="1" x14ac:dyDescent="0.15">
      <c r="A20" s="106">
        <v>4</v>
      </c>
      <c r="B20" s="577" t="s">
        <v>307</v>
      </c>
      <c r="C20" s="577"/>
      <c r="D20" s="577"/>
      <c r="E20" s="577"/>
      <c r="F20" s="107"/>
      <c r="G20" s="108"/>
      <c r="H20" s="592" t="s">
        <v>634</v>
      </c>
      <c r="I20" s="592"/>
      <c r="J20" s="592"/>
      <c r="K20" s="592"/>
      <c r="L20" s="592"/>
      <c r="M20" s="592"/>
      <c r="N20" s="592"/>
      <c r="O20" s="592"/>
      <c r="P20" s="592"/>
      <c r="Q20" s="593"/>
    </row>
    <row r="21" spans="1:19" ht="30" customHeight="1" x14ac:dyDescent="0.15">
      <c r="A21" s="106">
        <v>5</v>
      </c>
      <c r="B21" s="577" t="s">
        <v>308</v>
      </c>
      <c r="C21" s="577"/>
      <c r="D21" s="577"/>
      <c r="E21" s="577"/>
      <c r="F21" s="107"/>
      <c r="G21" s="108"/>
      <c r="H21" s="591">
        <f>'（別紙１）所要額'!K15</f>
        <v>220000</v>
      </c>
      <c r="I21" s="591"/>
      <c r="J21" s="591"/>
      <c r="K21" s="336" t="s">
        <v>46</v>
      </c>
      <c r="L21" s="580"/>
      <c r="M21" s="581"/>
      <c r="N21" s="581"/>
      <c r="O21" s="581"/>
      <c r="P21" s="581"/>
      <c r="Q21" s="582"/>
      <c r="S21" s="573" t="s">
        <v>706</v>
      </c>
    </row>
    <row r="22" spans="1:19" ht="30" customHeight="1" x14ac:dyDescent="0.15">
      <c r="A22" s="111"/>
      <c r="B22" s="583" t="s">
        <v>309</v>
      </c>
      <c r="C22" s="583"/>
      <c r="D22" s="584"/>
      <c r="E22" s="112" t="s">
        <v>310</v>
      </c>
      <c r="F22" s="113"/>
      <c r="G22" s="114"/>
      <c r="H22" s="589" t="str">
        <f>J6</f>
        <v>〇△□株式会社</v>
      </c>
      <c r="I22" s="589"/>
      <c r="J22" s="589"/>
      <c r="K22" s="589"/>
      <c r="L22" s="589"/>
      <c r="M22" s="589"/>
      <c r="N22" s="589"/>
      <c r="O22" s="589"/>
      <c r="P22" s="589"/>
      <c r="Q22" s="63"/>
    </row>
    <row r="23" spans="1:19" ht="30" customHeight="1" x14ac:dyDescent="0.15">
      <c r="A23" s="115">
        <v>6</v>
      </c>
      <c r="B23" s="585"/>
      <c r="C23" s="585"/>
      <c r="D23" s="586"/>
      <c r="E23" s="116" t="s">
        <v>311</v>
      </c>
      <c r="F23" s="107"/>
      <c r="G23" s="108"/>
      <c r="H23" s="590">
        <f>H18-H21</f>
        <v>232500</v>
      </c>
      <c r="I23" s="590"/>
      <c r="J23" s="590"/>
      <c r="K23" s="336" t="s">
        <v>46</v>
      </c>
      <c r="L23" s="580"/>
      <c r="M23" s="581"/>
      <c r="N23" s="581"/>
      <c r="O23" s="581"/>
      <c r="P23" s="581"/>
      <c r="Q23" s="582"/>
    </row>
    <row r="24" spans="1:19" ht="30" customHeight="1" x14ac:dyDescent="0.15">
      <c r="A24" s="115"/>
      <c r="B24" s="587"/>
      <c r="C24" s="587"/>
      <c r="D24" s="588"/>
      <c r="E24" s="117" t="s">
        <v>312</v>
      </c>
      <c r="F24" s="118"/>
      <c r="G24" s="119"/>
      <c r="H24" s="595" t="s">
        <v>651</v>
      </c>
      <c r="I24" s="595"/>
      <c r="J24" s="595"/>
      <c r="K24" s="595"/>
      <c r="L24" s="595"/>
      <c r="M24" s="595"/>
      <c r="N24" s="595"/>
      <c r="O24" s="595"/>
      <c r="P24" s="595"/>
      <c r="Q24" s="118"/>
    </row>
    <row r="25" spans="1:19" ht="35.25" customHeight="1" x14ac:dyDescent="0.15">
      <c r="A25" s="111">
        <v>7</v>
      </c>
      <c r="B25" s="577" t="s">
        <v>313</v>
      </c>
      <c r="C25" s="577"/>
      <c r="D25" s="577"/>
      <c r="E25" s="577"/>
      <c r="F25" s="105"/>
      <c r="G25" s="108"/>
      <c r="H25" s="594" t="s">
        <v>650</v>
      </c>
      <c r="I25" s="594"/>
      <c r="J25" s="594"/>
      <c r="K25" s="594"/>
      <c r="L25" s="594"/>
      <c r="M25" s="594"/>
      <c r="N25" s="594"/>
      <c r="O25" s="594"/>
      <c r="P25" s="594"/>
      <c r="Q25" s="120"/>
    </row>
    <row r="26" spans="1:19" ht="30" customHeight="1" x14ac:dyDescent="0.15">
      <c r="A26" s="106">
        <v>8</v>
      </c>
      <c r="B26" s="577" t="s">
        <v>69</v>
      </c>
      <c r="C26" s="577"/>
      <c r="D26" s="577"/>
      <c r="E26" s="577"/>
      <c r="F26" s="105"/>
      <c r="G26" s="108"/>
      <c r="H26" s="578"/>
      <c r="I26" s="578"/>
      <c r="J26" s="578"/>
      <c r="K26" s="578"/>
      <c r="L26" s="578"/>
      <c r="M26" s="578"/>
      <c r="N26" s="578"/>
      <c r="O26" s="578"/>
      <c r="P26" s="578"/>
      <c r="Q26" s="579"/>
    </row>
    <row r="28" spans="1:19" x14ac:dyDescent="0.15">
      <c r="A28" t="s">
        <v>629</v>
      </c>
    </row>
    <row r="29" spans="1:19" ht="23.25" customHeight="1" x14ac:dyDescent="0.15">
      <c r="A29" s="111"/>
      <c r="B29" s="577" t="s">
        <v>97</v>
      </c>
      <c r="C29" s="577"/>
      <c r="D29" s="577"/>
      <c r="E29" s="577"/>
      <c r="F29" s="105"/>
      <c r="G29" s="108"/>
      <c r="H29" s="594" t="s">
        <v>652</v>
      </c>
      <c r="I29" s="594"/>
      <c r="J29" s="594"/>
      <c r="K29" s="594"/>
      <c r="L29" s="594"/>
      <c r="M29" s="594"/>
      <c r="N29" s="594"/>
      <c r="O29" s="594"/>
      <c r="P29" s="594"/>
      <c r="Q29" s="611"/>
    </row>
    <row r="30" spans="1:19" ht="23.25" customHeight="1" x14ac:dyDescent="0.15">
      <c r="A30" s="106"/>
      <c r="B30" s="577" t="s">
        <v>628</v>
      </c>
      <c r="C30" s="577"/>
      <c r="D30" s="577"/>
      <c r="E30" s="577"/>
      <c r="F30" s="105"/>
      <c r="G30" s="108"/>
      <c r="H30" s="606" t="s">
        <v>653</v>
      </c>
      <c r="I30" s="606"/>
      <c r="J30" s="606"/>
      <c r="K30" s="606"/>
      <c r="L30" s="606"/>
      <c r="M30" s="606"/>
      <c r="N30" s="606"/>
      <c r="O30" s="606"/>
      <c r="P30" s="606"/>
      <c r="Q30" s="607"/>
    </row>
    <row r="31" spans="1:19" ht="23.25" customHeight="1" x14ac:dyDescent="0.15">
      <c r="A31" s="106"/>
      <c r="B31" s="577" t="s">
        <v>630</v>
      </c>
      <c r="C31" s="577"/>
      <c r="D31" s="577"/>
      <c r="E31" s="577"/>
      <c r="F31" s="105"/>
      <c r="G31" s="108"/>
      <c r="H31" s="608" t="s">
        <v>654</v>
      </c>
      <c r="I31" s="609"/>
      <c r="J31" s="609"/>
      <c r="K31" s="609"/>
      <c r="L31" s="609"/>
      <c r="M31" s="609"/>
      <c r="N31" s="609"/>
      <c r="O31" s="609"/>
      <c r="P31" s="609"/>
      <c r="Q31" s="610"/>
    </row>
  </sheetData>
  <protectedRanges>
    <protectedRange password="E6F0" sqref="M2 O2" name="範囲1_1"/>
  </protectedRanges>
  <mergeCells count="37">
    <mergeCell ref="B29:E29"/>
    <mergeCell ref="B30:E30"/>
    <mergeCell ref="H30:Q30"/>
    <mergeCell ref="B31:E31"/>
    <mergeCell ref="H31:Q31"/>
    <mergeCell ref="H29:Q29"/>
    <mergeCell ref="B18:E18"/>
    <mergeCell ref="H17:P17"/>
    <mergeCell ref="F5:H5"/>
    <mergeCell ref="J5:P5"/>
    <mergeCell ref="F6:H6"/>
    <mergeCell ref="F7:H7"/>
    <mergeCell ref="J6:P6"/>
    <mergeCell ref="F8:H8"/>
    <mergeCell ref="J8:P8"/>
    <mergeCell ref="A10:Q10"/>
    <mergeCell ref="A11:Q11"/>
    <mergeCell ref="A15:Q15"/>
    <mergeCell ref="H18:J18"/>
    <mergeCell ref="B17:E17"/>
    <mergeCell ref="J7:P7"/>
    <mergeCell ref="B19:E19"/>
    <mergeCell ref="B20:E20"/>
    <mergeCell ref="B21:E21"/>
    <mergeCell ref="B25:E25"/>
    <mergeCell ref="H23:J23"/>
    <mergeCell ref="H21:J21"/>
    <mergeCell ref="H20:Q20"/>
    <mergeCell ref="H25:P25"/>
    <mergeCell ref="H24:P24"/>
    <mergeCell ref="H19:M19"/>
    <mergeCell ref="B26:E26"/>
    <mergeCell ref="H26:Q26"/>
    <mergeCell ref="L21:Q21"/>
    <mergeCell ref="B22:D24"/>
    <mergeCell ref="H22:P22"/>
    <mergeCell ref="L23:Q23"/>
  </mergeCells>
  <phoneticPr fontId="1"/>
  <hyperlinks>
    <hyperlink ref="H31" r:id="rId1" xr:uid="{73186AF5-C89D-4BEE-AAB1-B2C3E6FE0067}"/>
  </hyperlinks>
  <pageMargins left="0.86614173228346458" right="0.39370078740157483" top="0.98425196850393704" bottom="0.62992125984251968"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S19"/>
  <sheetViews>
    <sheetView view="pageBreakPreview" zoomScale="55" zoomScaleNormal="70" zoomScaleSheetLayoutView="55" workbookViewId="0">
      <selection activeCell="A3" sqref="A3"/>
    </sheetView>
  </sheetViews>
  <sheetFormatPr defaultRowHeight="13.5" x14ac:dyDescent="0.15"/>
  <cols>
    <col min="1" max="1" width="12.625" style="339" customWidth="1"/>
    <col min="2" max="2" width="21.875" style="339" customWidth="1"/>
    <col min="3" max="3" width="21.375" style="339" customWidth="1"/>
    <col min="4" max="4" width="17.625" style="339" customWidth="1"/>
    <col min="5" max="5" width="18.75" style="339" customWidth="1"/>
    <col min="6" max="6" width="20.5" style="339" customWidth="1"/>
    <col min="7" max="8" width="17.625" style="339" customWidth="1"/>
    <col min="9" max="9" width="27.5" style="339" customWidth="1"/>
    <col min="10" max="10" width="16.25" style="339" customWidth="1"/>
    <col min="11" max="11" width="20.125" style="339" customWidth="1"/>
    <col min="12" max="12" width="24.25" style="339" customWidth="1"/>
    <col min="13" max="13" width="3.75" style="339" customWidth="1"/>
    <col min="14" max="16384" width="9" style="339"/>
  </cols>
  <sheetData>
    <row r="1" spans="1:19" ht="33" customHeight="1" x14ac:dyDescent="0.25">
      <c r="A1" s="338" t="s">
        <v>603</v>
      </c>
      <c r="B1" s="338"/>
      <c r="C1" s="338"/>
      <c r="D1" s="338"/>
      <c r="E1" s="338"/>
      <c r="F1" s="338"/>
      <c r="G1" s="338"/>
      <c r="H1" s="338"/>
      <c r="I1" s="338"/>
      <c r="J1" s="338"/>
      <c r="K1" s="338"/>
      <c r="L1" s="338"/>
    </row>
    <row r="2" spans="1:19" ht="37.5" customHeight="1" x14ac:dyDescent="0.15">
      <c r="A2" s="620" t="s">
        <v>732</v>
      </c>
      <c r="B2" s="620"/>
      <c r="C2" s="620"/>
      <c r="D2" s="620"/>
      <c r="E2" s="620"/>
      <c r="F2" s="620"/>
      <c r="G2" s="620"/>
      <c r="H2" s="620"/>
      <c r="I2" s="620"/>
      <c r="J2" s="620"/>
      <c r="K2" s="620"/>
      <c r="L2" s="620"/>
      <c r="N2" s="574" t="s">
        <v>711</v>
      </c>
    </row>
    <row r="3" spans="1:19" ht="22.5" customHeight="1" x14ac:dyDescent="0.15">
      <c r="A3" s="340"/>
      <c r="B3" s="340"/>
      <c r="C3" s="340"/>
      <c r="D3" s="340"/>
      <c r="E3" s="340"/>
      <c r="F3" s="340"/>
      <c r="G3" s="340"/>
      <c r="H3" s="340"/>
      <c r="I3" s="340"/>
      <c r="J3" s="340"/>
      <c r="K3" s="340"/>
      <c r="L3" s="340"/>
      <c r="N3" s="574" t="s">
        <v>696</v>
      </c>
    </row>
    <row r="4" spans="1:19" s="490" customFormat="1" ht="37.5" customHeight="1" x14ac:dyDescent="0.2">
      <c r="A4" s="489"/>
      <c r="B4" s="489"/>
      <c r="C4" s="489"/>
      <c r="I4" s="491" t="s">
        <v>576</v>
      </c>
      <c r="J4" s="628" t="str">
        <f>IF('（別表２第１号様式）交付申請書'!J8="","",'（別表２第１号様式）交付申請書'!J8)</f>
        <v>〇△□訪問看護ステーション</v>
      </c>
      <c r="K4" s="629"/>
      <c r="L4" s="630"/>
      <c r="M4" s="490" t="str">
        <f>IF('（別表２第１号様式）交付申請書'!T2="","",'（別表２第１号様式）交付申請書'!T2)</f>
        <v/>
      </c>
      <c r="N4" s="490" t="str">
        <f>IF('（別表２第１号様式）交付申請書'!U2="","",'（別表２第１号様式）交付申請書'!U2)</f>
        <v/>
      </c>
      <c r="O4" s="490" t="str">
        <f>IF('（別表２第１号様式）交付申請書'!V2="","",'（別表２第１号様式）交付申請書'!V2)</f>
        <v/>
      </c>
      <c r="P4" s="490" t="str">
        <f>IF('（別表２第１号様式）交付申請書'!W2="","",'（別表２第１号様式）交付申請書'!W2)</f>
        <v/>
      </c>
      <c r="Q4" s="490" t="str">
        <f>IF('（別表２第１号様式）交付申請書'!X2="","",'（別表２第１号様式）交付申請書'!X2)</f>
        <v/>
      </c>
      <c r="R4" s="490" t="str">
        <f>IF('（別表２第１号様式）交付申請書'!Y2="","",'（別表２第１号様式）交付申請書'!Y2)</f>
        <v/>
      </c>
      <c r="S4" s="490" t="str">
        <f>IF('（別表２第１号様式）交付申請書'!Z2="","",'（別表２第１号様式）交付申請書'!Z2)</f>
        <v/>
      </c>
    </row>
    <row r="5" spans="1:19" s="490" customFormat="1" ht="18.75" x14ac:dyDescent="0.2">
      <c r="N5" s="574" t="s">
        <v>704</v>
      </c>
    </row>
    <row r="6" spans="1:19" s="492" customFormat="1" ht="37.5" customHeight="1" x14ac:dyDescent="0.2">
      <c r="A6" s="621" t="s">
        <v>577</v>
      </c>
      <c r="B6" s="622"/>
      <c r="C6" s="623" t="s">
        <v>631</v>
      </c>
      <c r="D6" s="623" t="s">
        <v>578</v>
      </c>
      <c r="E6" s="625" t="s">
        <v>579</v>
      </c>
      <c r="F6" s="623" t="s">
        <v>632</v>
      </c>
      <c r="G6" s="623" t="s">
        <v>593</v>
      </c>
      <c r="H6" s="623" t="s">
        <v>590</v>
      </c>
      <c r="I6" s="623" t="s">
        <v>229</v>
      </c>
      <c r="J6" s="625" t="s">
        <v>580</v>
      </c>
      <c r="K6" s="623" t="s">
        <v>581</v>
      </c>
      <c r="L6" s="626" t="s">
        <v>582</v>
      </c>
    </row>
    <row r="7" spans="1:19" s="492" customFormat="1" ht="37.5" customHeight="1" x14ac:dyDescent="0.2">
      <c r="A7" s="621"/>
      <c r="B7" s="622"/>
      <c r="C7" s="624"/>
      <c r="D7" s="624"/>
      <c r="E7" s="624"/>
      <c r="F7" s="624"/>
      <c r="G7" s="624"/>
      <c r="H7" s="624"/>
      <c r="I7" s="624"/>
      <c r="J7" s="624"/>
      <c r="K7" s="624"/>
      <c r="L7" s="627"/>
    </row>
    <row r="8" spans="1:19" s="490" customFormat="1" ht="41.25" customHeight="1" x14ac:dyDescent="0.2">
      <c r="A8" s="621"/>
      <c r="B8" s="622"/>
      <c r="C8" s="493" t="s">
        <v>583</v>
      </c>
      <c r="D8" s="493" t="s">
        <v>584</v>
      </c>
      <c r="E8" s="494" t="s">
        <v>596</v>
      </c>
      <c r="F8" s="493" t="s">
        <v>589</v>
      </c>
      <c r="G8" s="493" t="s">
        <v>592</v>
      </c>
      <c r="H8" s="493" t="s">
        <v>594</v>
      </c>
      <c r="I8" s="499" t="s">
        <v>633</v>
      </c>
      <c r="J8" s="493" t="s">
        <v>595</v>
      </c>
      <c r="K8" s="493" t="s">
        <v>597</v>
      </c>
      <c r="L8" s="495"/>
    </row>
    <row r="9" spans="1:19" s="497" customFormat="1" ht="27" customHeight="1" x14ac:dyDescent="0.15">
      <c r="A9" s="614" t="s">
        <v>692</v>
      </c>
      <c r="B9" s="615"/>
      <c r="C9" s="502" t="s">
        <v>585</v>
      </c>
      <c r="D9" s="502" t="s">
        <v>585</v>
      </c>
      <c r="E9" s="502" t="s">
        <v>585</v>
      </c>
      <c r="F9" s="502" t="s">
        <v>81</v>
      </c>
      <c r="G9" s="502" t="s">
        <v>585</v>
      </c>
      <c r="H9" s="502" t="s">
        <v>585</v>
      </c>
      <c r="I9" s="502" t="s">
        <v>585</v>
      </c>
      <c r="J9" s="503" t="s">
        <v>587</v>
      </c>
      <c r="K9" s="502" t="s">
        <v>586</v>
      </c>
      <c r="L9" s="496"/>
    </row>
    <row r="10" spans="1:19" s="490" customFormat="1" ht="60" customHeight="1" x14ac:dyDescent="0.2">
      <c r="A10" s="616"/>
      <c r="B10" s="617"/>
      <c r="C10" s="536">
        <f>'（別紙４）支出予定額'!G83</f>
        <v>452500</v>
      </c>
      <c r="D10" s="536">
        <v>0</v>
      </c>
      <c r="E10" s="536">
        <f>C10-D10</f>
        <v>452500</v>
      </c>
      <c r="F10" s="536">
        <v>1</v>
      </c>
      <c r="G10" s="536">
        <v>440000</v>
      </c>
      <c r="H10" s="536">
        <v>440000</v>
      </c>
      <c r="I10" s="536">
        <f>IF(E10&lt;=H10,E10,H10)</f>
        <v>440000</v>
      </c>
      <c r="J10" s="537" t="s">
        <v>587</v>
      </c>
      <c r="K10" s="536">
        <f>ROUNDDOWN(I10/2,-3)</f>
        <v>220000</v>
      </c>
      <c r="L10" s="568" t="str">
        <f>IF('（別紙３）新任訪問看護職員名簿'!E7="","",'（別紙３）新任訪問看護職員名簿'!E7)</f>
        <v>谷町○子</v>
      </c>
      <c r="M10" s="497"/>
    </row>
    <row r="11" spans="1:19" s="490" customFormat="1" ht="60" customHeight="1" x14ac:dyDescent="0.2">
      <c r="A11" s="616"/>
      <c r="B11" s="617"/>
      <c r="C11" s="504"/>
      <c r="D11" s="504">
        <v>0</v>
      </c>
      <c r="E11" s="504">
        <f>C11-D11</f>
        <v>0</v>
      </c>
      <c r="F11" s="504"/>
      <c r="G11" s="504"/>
      <c r="H11" s="504"/>
      <c r="I11" s="504">
        <f>IF(E11&lt;=H11,E11,H11)</f>
        <v>0</v>
      </c>
      <c r="J11" s="341"/>
      <c r="K11" s="504">
        <f>ROUNDDOWN(I11/2,-2)</f>
        <v>0</v>
      </c>
      <c r="L11" s="568" t="str">
        <f>IF('（別紙３）新任訪問看護職員名簿'!E8="","",'（別紙３）新任訪問看護職員名簿'!E8)</f>
        <v/>
      </c>
    </row>
    <row r="12" spans="1:19" s="490" customFormat="1" ht="60" customHeight="1" x14ac:dyDescent="0.2">
      <c r="A12" s="616"/>
      <c r="B12" s="617"/>
      <c r="C12" s="504"/>
      <c r="D12" s="504">
        <v>0</v>
      </c>
      <c r="E12" s="504">
        <f t="shared" ref="E12:E14" si="0">C12-D12</f>
        <v>0</v>
      </c>
      <c r="F12" s="504"/>
      <c r="G12" s="504"/>
      <c r="H12" s="504"/>
      <c r="I12" s="504">
        <f t="shared" ref="I12:I14" si="1">IF(E12&lt;=H12,E12,H12)</f>
        <v>0</v>
      </c>
      <c r="J12" s="341"/>
      <c r="K12" s="504">
        <f t="shared" ref="K12:K14" si="2">ROUNDDOWN(I12/2,-2)</f>
        <v>0</v>
      </c>
      <c r="L12" s="568" t="str">
        <f>IF('（別紙３）新任訪問看護職員名簿'!E9="","",'（別紙３）新任訪問看護職員名簿'!E9)</f>
        <v/>
      </c>
    </row>
    <row r="13" spans="1:19" s="490" customFormat="1" ht="60" customHeight="1" x14ac:dyDescent="0.2">
      <c r="A13" s="616"/>
      <c r="B13" s="617"/>
      <c r="C13" s="504"/>
      <c r="D13" s="504">
        <v>0</v>
      </c>
      <c r="E13" s="504">
        <f t="shared" si="0"/>
        <v>0</v>
      </c>
      <c r="F13" s="504"/>
      <c r="G13" s="504"/>
      <c r="H13" s="504"/>
      <c r="I13" s="504">
        <f t="shared" si="1"/>
        <v>0</v>
      </c>
      <c r="J13" s="341"/>
      <c r="K13" s="504">
        <f t="shared" si="2"/>
        <v>0</v>
      </c>
      <c r="L13" s="568" t="str">
        <f>IF('（別紙３）新任訪問看護職員名簿'!E10="","",'（別紙３）新任訪問看護職員名簿'!E10)</f>
        <v/>
      </c>
    </row>
    <row r="14" spans="1:19" s="490" customFormat="1" ht="60" customHeight="1" x14ac:dyDescent="0.2">
      <c r="A14" s="618"/>
      <c r="B14" s="619"/>
      <c r="C14" s="504"/>
      <c r="D14" s="504">
        <v>0</v>
      </c>
      <c r="E14" s="504">
        <f t="shared" si="0"/>
        <v>0</v>
      </c>
      <c r="F14" s="504"/>
      <c r="G14" s="504"/>
      <c r="H14" s="504"/>
      <c r="I14" s="504">
        <f t="shared" si="1"/>
        <v>0</v>
      </c>
      <c r="J14" s="341"/>
      <c r="K14" s="504">
        <f t="shared" si="2"/>
        <v>0</v>
      </c>
      <c r="L14" s="568" t="str">
        <f>IF('（別紙３）新任訪問看護職員名簿'!E11="","",'（別紙３）新任訪問看護職員名簿'!E11)</f>
        <v/>
      </c>
    </row>
    <row r="15" spans="1:19" s="490" customFormat="1" ht="60" customHeight="1" x14ac:dyDescent="0.2">
      <c r="A15" s="612" t="s">
        <v>588</v>
      </c>
      <c r="B15" s="613"/>
      <c r="C15" s="539">
        <f>SUM(C10:C12)</f>
        <v>452500</v>
      </c>
      <c r="D15" s="538">
        <f t="shared" ref="D15:K15" si="3">SUM(D10:D12)</f>
        <v>0</v>
      </c>
      <c r="E15" s="538">
        <f t="shared" si="3"/>
        <v>452500</v>
      </c>
      <c r="F15" s="538">
        <f t="shared" si="3"/>
        <v>1</v>
      </c>
      <c r="G15" s="538">
        <f t="shared" si="3"/>
        <v>440000</v>
      </c>
      <c r="H15" s="538">
        <f t="shared" si="3"/>
        <v>440000</v>
      </c>
      <c r="I15" s="538">
        <f t="shared" si="3"/>
        <v>440000</v>
      </c>
      <c r="J15" s="537" t="s">
        <v>587</v>
      </c>
      <c r="K15" s="539">
        <f t="shared" si="3"/>
        <v>220000</v>
      </c>
      <c r="L15" s="495"/>
    </row>
    <row r="16" spans="1:19" s="490" customFormat="1" ht="12" customHeight="1" x14ac:dyDescent="0.2">
      <c r="B16" s="492"/>
    </row>
    <row r="17" spans="1:1" s="490" customFormat="1" ht="18.75" x14ac:dyDescent="0.2"/>
    <row r="18" spans="1:1" s="498" customFormat="1" ht="20.100000000000001" customHeight="1" x14ac:dyDescent="0.15">
      <c r="A18" s="498" t="s">
        <v>623</v>
      </c>
    </row>
    <row r="19" spans="1:1" s="342" customFormat="1" ht="20.100000000000001" customHeight="1" x14ac:dyDescent="0.15"/>
  </sheetData>
  <mergeCells count="15">
    <mergeCell ref="A15:B15"/>
    <mergeCell ref="A9:B14"/>
    <mergeCell ref="A2:L2"/>
    <mergeCell ref="A6:B8"/>
    <mergeCell ref="C6:C7"/>
    <mergeCell ref="D6:D7"/>
    <mergeCell ref="E6:E7"/>
    <mergeCell ref="J6:J7"/>
    <mergeCell ref="K6:K7"/>
    <mergeCell ref="L6:L7"/>
    <mergeCell ref="G6:G7"/>
    <mergeCell ref="I6:I7"/>
    <mergeCell ref="F6:F7"/>
    <mergeCell ref="H6:H7"/>
    <mergeCell ref="J4:L4"/>
  </mergeCells>
  <phoneticPr fontId="1"/>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V90"/>
  <sheetViews>
    <sheetView view="pageBreakPreview" zoomScale="70" zoomScaleNormal="75" zoomScaleSheetLayoutView="70" workbookViewId="0">
      <pane ySplit="8" topLeftCell="A9" activePane="bottomLeft" state="frozen"/>
      <selection activeCell="D12" sqref="D12"/>
      <selection pane="bottomLeft" activeCell="A25" sqref="A25"/>
    </sheetView>
  </sheetViews>
  <sheetFormatPr defaultRowHeight="14.25" x14ac:dyDescent="0.15"/>
  <cols>
    <col min="1" max="1" width="2.25" style="344" customWidth="1"/>
    <col min="2" max="2" width="2.125" style="344" customWidth="1"/>
    <col min="3" max="3" width="4.375" style="344" customWidth="1"/>
    <col min="4" max="4" width="3.375" style="344" customWidth="1"/>
    <col min="5" max="5" width="4.75" style="344" customWidth="1"/>
    <col min="6" max="6" width="3.625" style="344" customWidth="1"/>
    <col min="7" max="7" width="1.125" style="344" customWidth="1"/>
    <col min="8" max="8" width="7.125" style="344" customWidth="1"/>
    <col min="9" max="9" width="5.875" style="344" customWidth="1"/>
    <col min="10" max="10" width="10.125" style="344" customWidth="1"/>
    <col min="11" max="11" width="27.625" style="344" customWidth="1"/>
    <col min="12" max="12" width="14.125" style="344" customWidth="1"/>
    <col min="13" max="13" width="15.75" style="344" customWidth="1"/>
    <col min="14" max="14" width="16.25" style="344" customWidth="1"/>
    <col min="15" max="15" width="14.125" style="344" customWidth="1"/>
    <col min="16" max="16" width="18.125" style="344" customWidth="1"/>
    <col min="17" max="17" width="17" style="344" customWidth="1"/>
    <col min="18" max="18" width="12.75" style="344" customWidth="1"/>
    <col min="19" max="19" width="5.5" style="344" customWidth="1"/>
    <col min="20" max="20" width="3.25" style="344" customWidth="1"/>
    <col min="21" max="21" width="0" style="344" hidden="1" customWidth="1"/>
    <col min="22" max="16384" width="9" style="344"/>
  </cols>
  <sheetData>
    <row r="1" spans="2:22" ht="18.75" x14ac:dyDescent="0.15">
      <c r="B1" s="343" t="s">
        <v>598</v>
      </c>
    </row>
    <row r="2" spans="2:22" ht="19.5" customHeight="1" x14ac:dyDescent="0.15">
      <c r="C2" s="631" t="s">
        <v>106</v>
      </c>
      <c r="D2" s="631"/>
      <c r="E2" s="631"/>
      <c r="F2" s="631"/>
      <c r="G2" s="631"/>
      <c r="H2" s="631"/>
      <c r="I2" s="631"/>
      <c r="J2" s="631"/>
      <c r="K2" s="631"/>
      <c r="L2" s="631"/>
      <c r="M2" s="631"/>
      <c r="N2" s="631"/>
      <c r="O2" s="631"/>
      <c r="P2" s="631"/>
      <c r="Q2" s="631"/>
      <c r="R2" s="343"/>
    </row>
    <row r="3" spans="2:22" ht="19.5" customHeight="1" x14ac:dyDescent="0.15">
      <c r="B3" s="402"/>
      <c r="C3" s="402"/>
      <c r="D3" s="402"/>
      <c r="E3" s="402"/>
      <c r="F3" s="402"/>
      <c r="J3" s="345"/>
      <c r="L3" s="345"/>
      <c r="N3" s="406" t="s">
        <v>637</v>
      </c>
      <c r="O3" s="546" t="str">
        <f>IF('（別紙３）新任訪問看護職員名簿'!E7="","",'（別紙３）新任訪問看護職員名簿'!E7)</f>
        <v>谷町○子</v>
      </c>
      <c r="P3" s="514" t="s">
        <v>117</v>
      </c>
      <c r="Q3" s="641" t="str">
        <f>IF('（別表２第１号様式）交付申請書'!J8="","",'（別表２第１号様式）交付申請書'!J8)</f>
        <v>〇△□訪問看護ステーション</v>
      </c>
      <c r="R3" s="641"/>
      <c r="V3" s="571" t="s">
        <v>701</v>
      </c>
    </row>
    <row r="4" spans="2:22" ht="7.5" customHeight="1" x14ac:dyDescent="0.15"/>
    <row r="5" spans="2:22" x14ac:dyDescent="0.15">
      <c r="B5" s="346"/>
      <c r="C5" s="347"/>
      <c r="D5" s="347"/>
      <c r="E5" s="347"/>
      <c r="F5" s="348"/>
      <c r="G5" s="347"/>
      <c r="H5" s="347"/>
      <c r="I5" s="347"/>
      <c r="J5" s="349"/>
      <c r="K5" s="349"/>
      <c r="L5" s="346"/>
      <c r="M5" s="347"/>
      <c r="N5" s="347"/>
      <c r="O5" s="347"/>
      <c r="P5" s="347"/>
      <c r="Q5" s="348"/>
      <c r="R5" s="349"/>
      <c r="V5" s="571" t="s">
        <v>696</v>
      </c>
    </row>
    <row r="6" spans="2:22" x14ac:dyDescent="0.15">
      <c r="B6" s="350"/>
      <c r="C6" s="637" t="s">
        <v>107</v>
      </c>
      <c r="D6" s="637"/>
      <c r="E6" s="637"/>
      <c r="F6" s="638"/>
      <c r="G6" s="640" t="s">
        <v>36</v>
      </c>
      <c r="H6" s="637"/>
      <c r="I6" s="637"/>
      <c r="J6" s="639" t="s">
        <v>568</v>
      </c>
      <c r="K6" s="639" t="s">
        <v>211</v>
      </c>
      <c r="L6" s="635" t="s">
        <v>570</v>
      </c>
      <c r="M6" s="636"/>
      <c r="N6" s="636"/>
      <c r="O6" s="636"/>
      <c r="P6" s="636"/>
      <c r="Q6" s="636"/>
      <c r="R6" s="639" t="s">
        <v>69</v>
      </c>
    </row>
    <row r="7" spans="2:22" x14ac:dyDescent="0.15">
      <c r="B7" s="350"/>
      <c r="C7" s="637"/>
      <c r="D7" s="637"/>
      <c r="E7" s="637"/>
      <c r="F7" s="638"/>
      <c r="G7" s="640"/>
      <c r="H7" s="637"/>
      <c r="I7" s="637"/>
      <c r="J7" s="639"/>
      <c r="K7" s="639"/>
      <c r="L7" s="351" t="s">
        <v>569</v>
      </c>
      <c r="M7" s="351" t="s">
        <v>575</v>
      </c>
      <c r="N7" s="351" t="s">
        <v>571</v>
      </c>
      <c r="O7" s="351" t="s">
        <v>572</v>
      </c>
      <c r="P7" s="351" t="s">
        <v>573</v>
      </c>
      <c r="Q7" s="351" t="s">
        <v>574</v>
      </c>
      <c r="R7" s="639"/>
    </row>
    <row r="8" spans="2:22" x14ac:dyDescent="0.15">
      <c r="B8" s="352"/>
      <c r="C8" s="353"/>
      <c r="D8" s="353"/>
      <c r="E8" s="353"/>
      <c r="F8" s="354"/>
      <c r="G8" s="353"/>
      <c r="H8" s="353"/>
      <c r="I8" s="353"/>
      <c r="J8" s="355" t="s">
        <v>48</v>
      </c>
      <c r="K8" s="356"/>
      <c r="L8" s="356"/>
      <c r="M8" s="356"/>
      <c r="N8" s="356"/>
      <c r="O8" s="632" t="s">
        <v>602</v>
      </c>
      <c r="P8" s="633"/>
      <c r="Q8" s="634"/>
      <c r="R8" s="356"/>
      <c r="V8" s="571" t="s">
        <v>700</v>
      </c>
    </row>
    <row r="9" spans="2:22" ht="30" customHeight="1" x14ac:dyDescent="0.15">
      <c r="B9" s="357"/>
      <c r="C9" s="556" t="s">
        <v>331</v>
      </c>
      <c r="D9" s="550" t="s">
        <v>50</v>
      </c>
      <c r="E9" s="556" t="s">
        <v>39</v>
      </c>
      <c r="F9" s="551" t="s">
        <v>51</v>
      </c>
      <c r="G9" s="358"/>
      <c r="H9" s="547">
        <v>3</v>
      </c>
      <c r="I9" s="359" t="s">
        <v>56</v>
      </c>
      <c r="J9" s="548">
        <v>1</v>
      </c>
      <c r="K9" s="549" t="s">
        <v>665</v>
      </c>
      <c r="L9" s="520"/>
      <c r="M9" s="559" t="s">
        <v>666</v>
      </c>
      <c r="N9" s="520"/>
      <c r="O9" s="520"/>
      <c r="P9" s="520"/>
      <c r="Q9" s="360"/>
      <c r="R9" s="549" t="s">
        <v>715</v>
      </c>
      <c r="U9" s="344" t="s">
        <v>331</v>
      </c>
    </row>
    <row r="10" spans="2:22" ht="30" customHeight="1" x14ac:dyDescent="0.15">
      <c r="B10" s="361"/>
      <c r="C10" s="556" t="s">
        <v>331</v>
      </c>
      <c r="D10" s="550" t="s">
        <v>50</v>
      </c>
      <c r="E10" s="556" t="s">
        <v>39</v>
      </c>
      <c r="F10" s="551" t="s">
        <v>51</v>
      </c>
      <c r="G10" s="362"/>
      <c r="H10" s="552">
        <v>4</v>
      </c>
      <c r="I10" s="363" t="s">
        <v>56</v>
      </c>
      <c r="J10" s="553">
        <v>1</v>
      </c>
      <c r="K10" s="554" t="s">
        <v>667</v>
      </c>
      <c r="L10" s="555"/>
      <c r="M10" s="559" t="s">
        <v>666</v>
      </c>
      <c r="N10" s="555"/>
      <c r="O10" s="555"/>
      <c r="P10" s="555"/>
      <c r="Q10" s="367"/>
      <c r="R10" s="554" t="s">
        <v>716</v>
      </c>
    </row>
    <row r="11" spans="2:22" ht="30" customHeight="1" x14ac:dyDescent="0.15">
      <c r="B11" s="361"/>
      <c r="C11" s="556" t="s">
        <v>331</v>
      </c>
      <c r="D11" s="550" t="s">
        <v>50</v>
      </c>
      <c r="E11" s="556" t="s">
        <v>39</v>
      </c>
      <c r="F11" s="551" t="s">
        <v>51</v>
      </c>
      <c r="G11" s="362"/>
      <c r="H11" s="552">
        <v>5</v>
      </c>
      <c r="I11" s="363" t="s">
        <v>56</v>
      </c>
      <c r="J11" s="553">
        <v>1</v>
      </c>
      <c r="K11" s="554" t="s">
        <v>668</v>
      </c>
      <c r="L11" s="555"/>
      <c r="M11" s="559" t="s">
        <v>666</v>
      </c>
      <c r="N11" s="555"/>
      <c r="O11" s="555"/>
      <c r="P11" s="555"/>
      <c r="Q11" s="367"/>
      <c r="R11" s="554" t="s">
        <v>716</v>
      </c>
    </row>
    <row r="12" spans="2:22" ht="30" customHeight="1" x14ac:dyDescent="0.15">
      <c r="B12" s="361"/>
      <c r="C12" s="556" t="s">
        <v>331</v>
      </c>
      <c r="D12" s="550" t="s">
        <v>50</v>
      </c>
      <c r="E12" s="556" t="s">
        <v>39</v>
      </c>
      <c r="F12" s="551" t="s">
        <v>51</v>
      </c>
      <c r="G12" s="362"/>
      <c r="H12" s="552">
        <v>8</v>
      </c>
      <c r="I12" s="363" t="s">
        <v>56</v>
      </c>
      <c r="J12" s="553">
        <v>1</v>
      </c>
      <c r="K12" s="554" t="s">
        <v>688</v>
      </c>
      <c r="L12" s="555"/>
      <c r="M12" s="559" t="s">
        <v>666</v>
      </c>
      <c r="N12" s="555"/>
      <c r="O12" s="555"/>
      <c r="P12" s="555"/>
      <c r="Q12" s="367"/>
      <c r="R12" s="554" t="s">
        <v>716</v>
      </c>
    </row>
    <row r="13" spans="2:22" ht="30" customHeight="1" x14ac:dyDescent="0.15">
      <c r="B13" s="361"/>
      <c r="C13" s="556" t="s">
        <v>331</v>
      </c>
      <c r="D13" s="550" t="s">
        <v>50</v>
      </c>
      <c r="E13" s="556" t="s">
        <v>39</v>
      </c>
      <c r="F13" s="551" t="s">
        <v>51</v>
      </c>
      <c r="G13" s="362"/>
      <c r="H13" s="552">
        <v>4</v>
      </c>
      <c r="I13" s="363" t="s">
        <v>56</v>
      </c>
      <c r="J13" s="553">
        <v>1</v>
      </c>
      <c r="K13" s="557" t="s">
        <v>669</v>
      </c>
      <c r="L13" s="555"/>
      <c r="M13" s="559" t="s">
        <v>666</v>
      </c>
      <c r="N13" s="555"/>
      <c r="O13" s="555"/>
      <c r="P13" s="555"/>
      <c r="Q13" s="367"/>
      <c r="R13" s="554" t="s">
        <v>716</v>
      </c>
    </row>
    <row r="14" spans="2:22" ht="30" customHeight="1" x14ac:dyDescent="0.15">
      <c r="B14" s="361"/>
      <c r="C14" s="556" t="s">
        <v>331</v>
      </c>
      <c r="D14" s="550" t="s">
        <v>50</v>
      </c>
      <c r="E14" s="556" t="s">
        <v>39</v>
      </c>
      <c r="F14" s="551" t="s">
        <v>51</v>
      </c>
      <c r="G14" s="362"/>
      <c r="H14" s="552">
        <v>3</v>
      </c>
      <c r="I14" s="363" t="s">
        <v>56</v>
      </c>
      <c r="J14" s="553">
        <v>1</v>
      </c>
      <c r="K14" s="554" t="s">
        <v>670</v>
      </c>
      <c r="L14" s="555"/>
      <c r="M14" s="559" t="s">
        <v>666</v>
      </c>
      <c r="N14" s="555"/>
      <c r="O14" s="555"/>
      <c r="P14" s="555"/>
      <c r="Q14" s="367"/>
      <c r="R14" s="554" t="s">
        <v>716</v>
      </c>
    </row>
    <row r="15" spans="2:22" ht="30" customHeight="1" x14ac:dyDescent="0.15">
      <c r="B15" s="361"/>
      <c r="C15" s="556" t="s">
        <v>331</v>
      </c>
      <c r="D15" s="550" t="s">
        <v>50</v>
      </c>
      <c r="E15" s="556" t="s">
        <v>39</v>
      </c>
      <c r="F15" s="551" t="s">
        <v>51</v>
      </c>
      <c r="G15" s="362"/>
      <c r="H15" s="552">
        <v>1</v>
      </c>
      <c r="I15" s="363" t="s">
        <v>56</v>
      </c>
      <c r="J15" s="553">
        <v>1</v>
      </c>
      <c r="K15" s="554" t="s">
        <v>671</v>
      </c>
      <c r="L15" s="555"/>
      <c r="M15" s="555"/>
      <c r="N15" s="555"/>
      <c r="O15" s="555"/>
      <c r="P15" s="569" t="s">
        <v>672</v>
      </c>
      <c r="Q15" s="367"/>
      <c r="R15" s="367"/>
    </row>
    <row r="16" spans="2:22" ht="30" customHeight="1" x14ac:dyDescent="0.15">
      <c r="B16" s="361"/>
      <c r="C16" s="556" t="s">
        <v>331</v>
      </c>
      <c r="D16" s="550" t="s">
        <v>50</v>
      </c>
      <c r="E16" s="556" t="s">
        <v>39</v>
      </c>
      <c r="F16" s="551" t="s">
        <v>51</v>
      </c>
      <c r="G16" s="362"/>
      <c r="H16" s="552">
        <v>3</v>
      </c>
      <c r="I16" s="363" t="s">
        <v>56</v>
      </c>
      <c r="J16" s="553">
        <v>1</v>
      </c>
      <c r="K16" s="554" t="s">
        <v>673</v>
      </c>
      <c r="L16" s="555"/>
      <c r="M16" s="555"/>
      <c r="N16" s="555"/>
      <c r="O16" s="555"/>
      <c r="P16" s="569" t="s">
        <v>658</v>
      </c>
      <c r="Q16" s="367"/>
      <c r="R16" s="367"/>
    </row>
    <row r="17" spans="2:18" ht="30" customHeight="1" x14ac:dyDescent="0.15">
      <c r="B17" s="361"/>
      <c r="C17" s="556" t="s">
        <v>331</v>
      </c>
      <c r="D17" s="550" t="s">
        <v>50</v>
      </c>
      <c r="E17" s="556" t="s">
        <v>39</v>
      </c>
      <c r="F17" s="551" t="s">
        <v>51</v>
      </c>
      <c r="G17" s="362"/>
      <c r="H17" s="552">
        <v>4</v>
      </c>
      <c r="I17" s="363" t="s">
        <v>56</v>
      </c>
      <c r="J17" s="553">
        <v>1</v>
      </c>
      <c r="K17" s="554" t="s">
        <v>674</v>
      </c>
      <c r="L17" s="367"/>
      <c r="M17" s="570" t="s">
        <v>694</v>
      </c>
      <c r="N17" s="558"/>
      <c r="O17" s="367"/>
      <c r="P17" s="367"/>
      <c r="Q17" s="367"/>
      <c r="R17" s="367"/>
    </row>
    <row r="18" spans="2:18" ht="30" customHeight="1" x14ac:dyDescent="0.15">
      <c r="B18" s="361"/>
      <c r="C18" s="556" t="s">
        <v>331</v>
      </c>
      <c r="D18" s="550" t="s">
        <v>50</v>
      </c>
      <c r="E18" s="556" t="s">
        <v>39</v>
      </c>
      <c r="F18" s="551" t="s">
        <v>51</v>
      </c>
      <c r="G18" s="362"/>
      <c r="H18" s="552">
        <v>5</v>
      </c>
      <c r="I18" s="363" t="s">
        <v>56</v>
      </c>
      <c r="J18" s="553">
        <v>1</v>
      </c>
      <c r="K18" s="554" t="s">
        <v>675</v>
      </c>
      <c r="L18" s="555"/>
      <c r="M18" s="555"/>
      <c r="N18" s="554"/>
      <c r="O18" s="555"/>
      <c r="P18" s="554" t="s">
        <v>676</v>
      </c>
      <c r="Q18" s="367"/>
      <c r="R18" s="367"/>
    </row>
    <row r="19" spans="2:18" ht="30" customHeight="1" x14ac:dyDescent="0.15">
      <c r="B19" s="361"/>
      <c r="C19" s="556" t="s">
        <v>331</v>
      </c>
      <c r="D19" s="550" t="s">
        <v>50</v>
      </c>
      <c r="E19" s="556" t="s">
        <v>39</v>
      </c>
      <c r="F19" s="551" t="s">
        <v>51</v>
      </c>
      <c r="G19" s="362"/>
      <c r="H19" s="552">
        <v>2</v>
      </c>
      <c r="I19" s="363" t="s">
        <v>56</v>
      </c>
      <c r="J19" s="553">
        <v>1</v>
      </c>
      <c r="K19" s="554" t="s">
        <v>677</v>
      </c>
      <c r="L19" s="554"/>
      <c r="M19" s="554"/>
      <c r="N19" s="570" t="s">
        <v>678</v>
      </c>
      <c r="O19" s="554"/>
      <c r="P19" s="554"/>
      <c r="Q19" s="367"/>
      <c r="R19" s="367"/>
    </row>
    <row r="20" spans="2:18" ht="30" customHeight="1" x14ac:dyDescent="0.15">
      <c r="B20" s="361"/>
      <c r="C20" s="556" t="s">
        <v>331</v>
      </c>
      <c r="D20" s="550" t="s">
        <v>50</v>
      </c>
      <c r="E20" s="556" t="s">
        <v>39</v>
      </c>
      <c r="F20" s="551" t="s">
        <v>51</v>
      </c>
      <c r="G20" s="362"/>
      <c r="H20" s="552">
        <v>2</v>
      </c>
      <c r="I20" s="363" t="s">
        <v>56</v>
      </c>
      <c r="J20" s="553">
        <v>1</v>
      </c>
      <c r="K20" s="554" t="s">
        <v>677</v>
      </c>
      <c r="L20" s="554"/>
      <c r="M20" s="554"/>
      <c r="N20" s="570" t="s">
        <v>678</v>
      </c>
      <c r="O20" s="554"/>
      <c r="P20" s="554"/>
      <c r="Q20" s="367"/>
      <c r="R20" s="367"/>
    </row>
    <row r="21" spans="2:18" ht="30" customHeight="1" x14ac:dyDescent="0.15">
      <c r="B21" s="361"/>
      <c r="C21" s="556" t="s">
        <v>331</v>
      </c>
      <c r="D21" s="550" t="s">
        <v>50</v>
      </c>
      <c r="E21" s="556" t="s">
        <v>39</v>
      </c>
      <c r="F21" s="551" t="s">
        <v>51</v>
      </c>
      <c r="G21" s="362"/>
      <c r="H21" s="552">
        <v>2</v>
      </c>
      <c r="I21" s="363" t="s">
        <v>56</v>
      </c>
      <c r="J21" s="553">
        <v>1</v>
      </c>
      <c r="K21" s="554" t="s">
        <v>677</v>
      </c>
      <c r="L21" s="554"/>
      <c r="M21" s="554"/>
      <c r="N21" s="570" t="s">
        <v>678</v>
      </c>
      <c r="O21" s="554"/>
      <c r="P21" s="554"/>
      <c r="Q21" s="367"/>
      <c r="R21" s="367"/>
    </row>
    <row r="22" spans="2:18" ht="30" customHeight="1" x14ac:dyDescent="0.15">
      <c r="B22" s="361"/>
      <c r="C22" s="556" t="s">
        <v>331</v>
      </c>
      <c r="D22" s="550" t="s">
        <v>50</v>
      </c>
      <c r="E22" s="556" t="s">
        <v>39</v>
      </c>
      <c r="F22" s="551" t="s">
        <v>51</v>
      </c>
      <c r="G22" s="362"/>
      <c r="H22" s="552">
        <v>6</v>
      </c>
      <c r="I22" s="363" t="s">
        <v>56</v>
      </c>
      <c r="J22" s="553">
        <v>1</v>
      </c>
      <c r="K22" s="554" t="s">
        <v>677</v>
      </c>
      <c r="L22" s="554"/>
      <c r="M22" s="554"/>
      <c r="N22" s="570" t="s">
        <v>678</v>
      </c>
      <c r="O22" s="554"/>
      <c r="P22" s="554"/>
      <c r="Q22" s="559" t="s">
        <v>666</v>
      </c>
      <c r="R22" s="367"/>
    </row>
    <row r="23" spans="2:18" ht="30" customHeight="1" x14ac:dyDescent="0.15">
      <c r="B23" s="361"/>
      <c r="C23" s="556" t="s">
        <v>331</v>
      </c>
      <c r="D23" s="550" t="s">
        <v>50</v>
      </c>
      <c r="E23" s="556" t="s">
        <v>39</v>
      </c>
      <c r="F23" s="551" t="s">
        <v>51</v>
      </c>
      <c r="G23" s="362"/>
      <c r="H23" s="552">
        <v>1</v>
      </c>
      <c r="I23" s="363" t="s">
        <v>56</v>
      </c>
      <c r="J23" s="553">
        <v>1</v>
      </c>
      <c r="K23" s="554" t="s">
        <v>679</v>
      </c>
      <c r="L23" s="554"/>
      <c r="M23" s="554"/>
      <c r="N23" s="554"/>
      <c r="O23" s="554"/>
      <c r="P23" s="554"/>
      <c r="Q23" s="559" t="s">
        <v>666</v>
      </c>
      <c r="R23" s="554" t="s">
        <v>717</v>
      </c>
    </row>
    <row r="24" spans="2:18" ht="30" customHeight="1" x14ac:dyDescent="0.15">
      <c r="B24" s="361"/>
      <c r="C24" s="556" t="s">
        <v>331</v>
      </c>
      <c r="D24" s="550" t="s">
        <v>50</v>
      </c>
      <c r="E24" s="556" t="s">
        <v>39</v>
      </c>
      <c r="F24" s="551" t="s">
        <v>51</v>
      </c>
      <c r="G24" s="362"/>
      <c r="H24" s="552">
        <v>1</v>
      </c>
      <c r="I24" s="363" t="s">
        <v>56</v>
      </c>
      <c r="J24" s="553">
        <v>1</v>
      </c>
      <c r="K24" s="554" t="s">
        <v>679</v>
      </c>
      <c r="L24" s="554"/>
      <c r="M24" s="554"/>
      <c r="N24" s="554"/>
      <c r="O24" s="554"/>
      <c r="P24" s="554"/>
      <c r="Q24" s="559" t="s">
        <v>666</v>
      </c>
      <c r="R24" s="554" t="s">
        <v>717</v>
      </c>
    </row>
    <row r="25" spans="2:18" ht="30" customHeight="1" x14ac:dyDescent="0.15">
      <c r="B25" s="361"/>
      <c r="C25" s="556" t="s">
        <v>331</v>
      </c>
      <c r="D25" s="550" t="s">
        <v>50</v>
      </c>
      <c r="E25" s="556" t="s">
        <v>39</v>
      </c>
      <c r="F25" s="551" t="s">
        <v>51</v>
      </c>
      <c r="G25" s="362"/>
      <c r="H25" s="552">
        <v>1</v>
      </c>
      <c r="I25" s="363" t="s">
        <v>56</v>
      </c>
      <c r="J25" s="553">
        <v>1</v>
      </c>
      <c r="K25" s="554" t="s">
        <v>679</v>
      </c>
      <c r="L25" s="554"/>
      <c r="M25" s="554"/>
      <c r="N25" s="554"/>
      <c r="O25" s="554"/>
      <c r="P25" s="554"/>
      <c r="Q25" s="559" t="s">
        <v>666</v>
      </c>
      <c r="R25" s="554" t="s">
        <v>717</v>
      </c>
    </row>
    <row r="26" spans="2:18" ht="30" customHeight="1" x14ac:dyDescent="0.15">
      <c r="B26" s="361"/>
      <c r="C26" s="556" t="s">
        <v>331</v>
      </c>
      <c r="D26" s="550" t="s">
        <v>50</v>
      </c>
      <c r="E26" s="556" t="s">
        <v>39</v>
      </c>
      <c r="F26" s="551" t="s">
        <v>51</v>
      </c>
      <c r="G26" s="362"/>
      <c r="H26" s="552">
        <v>6</v>
      </c>
      <c r="I26" s="363" t="s">
        <v>56</v>
      </c>
      <c r="J26" s="553">
        <v>1</v>
      </c>
      <c r="K26" s="554" t="s">
        <v>680</v>
      </c>
      <c r="L26" s="559" t="s">
        <v>666</v>
      </c>
      <c r="M26" s="554"/>
      <c r="N26" s="554"/>
      <c r="O26" s="554"/>
      <c r="P26" s="554"/>
      <c r="Q26" s="554"/>
      <c r="R26" s="367"/>
    </row>
    <row r="27" spans="2:18" ht="30" customHeight="1" x14ac:dyDescent="0.15">
      <c r="B27" s="361"/>
      <c r="C27" s="556" t="s">
        <v>331</v>
      </c>
      <c r="D27" s="550" t="s">
        <v>50</v>
      </c>
      <c r="E27" s="556" t="s">
        <v>39</v>
      </c>
      <c r="F27" s="551" t="s">
        <v>51</v>
      </c>
      <c r="G27" s="362"/>
      <c r="H27" s="552">
        <v>6</v>
      </c>
      <c r="I27" s="363" t="s">
        <v>56</v>
      </c>
      <c r="J27" s="553">
        <v>1</v>
      </c>
      <c r="K27" s="554" t="s">
        <v>681</v>
      </c>
      <c r="L27" s="559" t="s">
        <v>666</v>
      </c>
      <c r="M27" s="554"/>
      <c r="N27" s="554"/>
      <c r="O27" s="554"/>
      <c r="P27" s="554"/>
      <c r="Q27" s="554"/>
      <c r="R27" s="367"/>
    </row>
    <row r="28" spans="2:18" ht="30" customHeight="1" x14ac:dyDescent="0.15">
      <c r="B28" s="361"/>
      <c r="C28" s="556" t="s">
        <v>331</v>
      </c>
      <c r="D28" s="550" t="s">
        <v>50</v>
      </c>
      <c r="E28" s="556" t="s">
        <v>39</v>
      </c>
      <c r="F28" s="551" t="s">
        <v>51</v>
      </c>
      <c r="G28" s="362"/>
      <c r="H28" s="552">
        <v>5</v>
      </c>
      <c r="I28" s="363" t="s">
        <v>56</v>
      </c>
      <c r="J28" s="553">
        <v>1</v>
      </c>
      <c r="K28" s="554" t="s">
        <v>682</v>
      </c>
      <c r="L28" s="560"/>
      <c r="M28" s="554"/>
      <c r="N28" s="554"/>
      <c r="O28" s="554"/>
      <c r="P28" s="554"/>
      <c r="Q28" s="554" t="s">
        <v>686</v>
      </c>
      <c r="R28" s="367"/>
    </row>
    <row r="29" spans="2:18" ht="30" customHeight="1" x14ac:dyDescent="0.15">
      <c r="B29" s="361"/>
      <c r="C29" s="556" t="s">
        <v>331</v>
      </c>
      <c r="D29" s="550" t="s">
        <v>50</v>
      </c>
      <c r="E29" s="556" t="s">
        <v>39</v>
      </c>
      <c r="F29" s="551" t="s">
        <v>51</v>
      </c>
      <c r="G29" s="362"/>
      <c r="H29" s="552">
        <v>5</v>
      </c>
      <c r="I29" s="363" t="s">
        <v>56</v>
      </c>
      <c r="J29" s="553">
        <v>1</v>
      </c>
      <c r="K29" s="554" t="s">
        <v>682</v>
      </c>
      <c r="L29" s="560"/>
      <c r="M29" s="554"/>
      <c r="N29" s="554"/>
      <c r="O29" s="554"/>
      <c r="P29" s="554"/>
      <c r="Q29" s="554" t="s">
        <v>686</v>
      </c>
      <c r="R29" s="367"/>
    </row>
    <row r="30" spans="2:18" ht="30" customHeight="1" x14ac:dyDescent="0.15">
      <c r="B30" s="361"/>
      <c r="C30" s="556" t="s">
        <v>331</v>
      </c>
      <c r="D30" s="550" t="s">
        <v>50</v>
      </c>
      <c r="E30" s="556" t="s">
        <v>39</v>
      </c>
      <c r="F30" s="551" t="s">
        <v>51</v>
      </c>
      <c r="G30" s="362"/>
      <c r="H30" s="552">
        <v>1</v>
      </c>
      <c r="I30" s="363" t="s">
        <v>56</v>
      </c>
      <c r="J30" s="553">
        <v>1</v>
      </c>
      <c r="K30" s="554" t="s">
        <v>679</v>
      </c>
      <c r="L30" s="560"/>
      <c r="M30" s="554"/>
      <c r="N30" s="554"/>
      <c r="O30" s="554"/>
      <c r="P30" s="554"/>
      <c r="Q30" s="559" t="s">
        <v>666</v>
      </c>
      <c r="R30" s="554" t="s">
        <v>716</v>
      </c>
    </row>
    <row r="31" spans="2:18" ht="30" customHeight="1" x14ac:dyDescent="0.15">
      <c r="B31" s="361"/>
      <c r="C31" s="556" t="s">
        <v>331</v>
      </c>
      <c r="D31" s="550" t="s">
        <v>50</v>
      </c>
      <c r="E31" s="556" t="s">
        <v>39</v>
      </c>
      <c r="F31" s="551" t="s">
        <v>51</v>
      </c>
      <c r="G31" s="362"/>
      <c r="H31" s="552">
        <v>1</v>
      </c>
      <c r="I31" s="363" t="s">
        <v>56</v>
      </c>
      <c r="J31" s="553">
        <v>1</v>
      </c>
      <c r="K31" s="554" t="s">
        <v>679</v>
      </c>
      <c r="L31" s="560"/>
      <c r="M31" s="554"/>
      <c r="N31" s="554"/>
      <c r="O31" s="554"/>
      <c r="P31" s="554"/>
      <c r="Q31" s="559" t="s">
        <v>666</v>
      </c>
      <c r="R31" s="554" t="s">
        <v>716</v>
      </c>
    </row>
    <row r="32" spans="2:18" ht="30" customHeight="1" x14ac:dyDescent="0.15">
      <c r="B32" s="361"/>
      <c r="C32" s="556" t="s">
        <v>331</v>
      </c>
      <c r="D32" s="550" t="s">
        <v>50</v>
      </c>
      <c r="E32" s="556" t="s">
        <v>39</v>
      </c>
      <c r="F32" s="551" t="s">
        <v>51</v>
      </c>
      <c r="G32" s="362"/>
      <c r="H32" s="552">
        <v>1</v>
      </c>
      <c r="I32" s="363" t="s">
        <v>56</v>
      </c>
      <c r="J32" s="553">
        <v>1</v>
      </c>
      <c r="K32" s="554" t="s">
        <v>679</v>
      </c>
      <c r="L32" s="560"/>
      <c r="M32" s="554"/>
      <c r="N32" s="554"/>
      <c r="O32" s="554"/>
      <c r="P32" s="554"/>
      <c r="Q32" s="559" t="s">
        <v>666</v>
      </c>
      <c r="R32" s="554" t="s">
        <v>717</v>
      </c>
    </row>
    <row r="33" spans="2:18" ht="30" customHeight="1" x14ac:dyDescent="0.15">
      <c r="B33" s="361"/>
      <c r="C33" s="556" t="s">
        <v>331</v>
      </c>
      <c r="D33" s="550" t="s">
        <v>50</v>
      </c>
      <c r="E33" s="556" t="s">
        <v>39</v>
      </c>
      <c r="F33" s="551" t="s">
        <v>51</v>
      </c>
      <c r="G33" s="362"/>
      <c r="H33" s="552">
        <v>1</v>
      </c>
      <c r="I33" s="363" t="s">
        <v>56</v>
      </c>
      <c r="J33" s="553">
        <v>1</v>
      </c>
      <c r="K33" s="554" t="s">
        <v>679</v>
      </c>
      <c r="L33" s="560"/>
      <c r="M33" s="367"/>
      <c r="N33" s="367"/>
      <c r="O33" s="367"/>
      <c r="P33" s="367"/>
      <c r="Q33" s="559" t="s">
        <v>666</v>
      </c>
      <c r="R33" s="554" t="s">
        <v>717</v>
      </c>
    </row>
    <row r="34" spans="2:18" ht="30" customHeight="1" x14ac:dyDescent="0.15">
      <c r="B34" s="361"/>
      <c r="C34" s="556" t="s">
        <v>331</v>
      </c>
      <c r="D34" s="550" t="s">
        <v>50</v>
      </c>
      <c r="E34" s="556" t="s">
        <v>39</v>
      </c>
      <c r="F34" s="551" t="s">
        <v>51</v>
      </c>
      <c r="G34" s="362"/>
      <c r="H34" s="552">
        <v>6</v>
      </c>
      <c r="I34" s="363" t="s">
        <v>56</v>
      </c>
      <c r="J34" s="553">
        <v>1</v>
      </c>
      <c r="K34" s="554" t="s">
        <v>683</v>
      </c>
      <c r="L34" s="559" t="s">
        <v>666</v>
      </c>
      <c r="M34" s="367"/>
      <c r="N34" s="367"/>
      <c r="O34" s="367"/>
      <c r="P34" s="367"/>
      <c r="Q34" s="367"/>
      <c r="R34" s="367"/>
    </row>
    <row r="35" spans="2:18" ht="30" customHeight="1" x14ac:dyDescent="0.15">
      <c r="B35" s="361"/>
      <c r="C35" s="556" t="s">
        <v>331</v>
      </c>
      <c r="D35" s="550" t="s">
        <v>50</v>
      </c>
      <c r="E35" s="556" t="s">
        <v>39</v>
      </c>
      <c r="F35" s="551" t="s">
        <v>51</v>
      </c>
      <c r="G35" s="362"/>
      <c r="H35" s="552">
        <v>6</v>
      </c>
      <c r="I35" s="363" t="s">
        <v>56</v>
      </c>
      <c r="J35" s="553">
        <v>1</v>
      </c>
      <c r="K35" s="554" t="s">
        <v>684</v>
      </c>
      <c r="L35" s="559" t="s">
        <v>666</v>
      </c>
      <c r="M35" s="367"/>
      <c r="N35" s="367"/>
      <c r="O35" s="367"/>
      <c r="P35" s="367"/>
      <c r="Q35" s="367"/>
      <c r="R35" s="367"/>
    </row>
    <row r="36" spans="2:18" ht="30" customHeight="1" x14ac:dyDescent="0.15">
      <c r="B36" s="361"/>
      <c r="C36" s="556" t="s">
        <v>331</v>
      </c>
      <c r="D36" s="550" t="s">
        <v>50</v>
      </c>
      <c r="E36" s="556" t="s">
        <v>39</v>
      </c>
      <c r="F36" s="551" t="s">
        <v>51</v>
      </c>
      <c r="G36" s="362"/>
      <c r="H36" s="552">
        <v>6</v>
      </c>
      <c r="I36" s="363" t="s">
        <v>56</v>
      </c>
      <c r="J36" s="553">
        <v>1</v>
      </c>
      <c r="K36" s="554" t="s">
        <v>685</v>
      </c>
      <c r="L36" s="559" t="s">
        <v>666</v>
      </c>
      <c r="M36" s="367"/>
      <c r="N36" s="367"/>
      <c r="O36" s="367"/>
      <c r="P36" s="367"/>
      <c r="Q36" s="367"/>
      <c r="R36" s="367"/>
    </row>
    <row r="37" spans="2:18" ht="30" customHeight="1" x14ac:dyDescent="0.15">
      <c r="B37" s="361"/>
      <c r="C37" s="362"/>
      <c r="D37" s="363" t="s">
        <v>50</v>
      </c>
      <c r="E37" s="362"/>
      <c r="F37" s="364" t="s">
        <v>51</v>
      </c>
      <c r="G37" s="362"/>
      <c r="H37" s="365"/>
      <c r="I37" s="363" t="s">
        <v>56</v>
      </c>
      <c r="J37" s="366"/>
      <c r="K37" s="367"/>
      <c r="L37" s="367"/>
      <c r="M37" s="367"/>
      <c r="N37" s="367"/>
      <c r="O37" s="367"/>
      <c r="P37" s="367"/>
      <c r="Q37" s="367"/>
      <c r="R37" s="367"/>
    </row>
    <row r="38" spans="2:18" ht="30" customHeight="1" x14ac:dyDescent="0.15">
      <c r="B38" s="361"/>
      <c r="C38" s="362"/>
      <c r="D38" s="363" t="s">
        <v>50</v>
      </c>
      <c r="E38" s="362"/>
      <c r="F38" s="364" t="s">
        <v>51</v>
      </c>
      <c r="G38" s="362"/>
      <c r="H38" s="365"/>
      <c r="I38" s="363" t="s">
        <v>56</v>
      </c>
      <c r="J38" s="366"/>
      <c r="K38" s="367"/>
      <c r="L38" s="367"/>
      <c r="M38" s="367"/>
      <c r="N38" s="367"/>
      <c r="O38" s="367"/>
      <c r="P38" s="367"/>
      <c r="Q38" s="367"/>
      <c r="R38" s="367"/>
    </row>
    <row r="39" spans="2:18" ht="30" customHeight="1" x14ac:dyDescent="0.15">
      <c r="B39" s="361"/>
      <c r="C39" s="362"/>
      <c r="D39" s="363" t="s">
        <v>50</v>
      </c>
      <c r="E39" s="362"/>
      <c r="F39" s="364" t="s">
        <v>51</v>
      </c>
      <c r="G39" s="362"/>
      <c r="H39" s="365"/>
      <c r="I39" s="363" t="s">
        <v>56</v>
      </c>
      <c r="J39" s="366"/>
      <c r="K39" s="367"/>
      <c r="L39" s="367"/>
      <c r="M39" s="367"/>
      <c r="N39" s="367"/>
      <c r="O39" s="367"/>
      <c r="P39" s="367"/>
      <c r="Q39" s="367"/>
      <c r="R39" s="367"/>
    </row>
    <row r="40" spans="2:18" ht="30" customHeight="1" x14ac:dyDescent="0.15">
      <c r="B40" s="361"/>
      <c r="C40" s="362"/>
      <c r="D40" s="363" t="s">
        <v>50</v>
      </c>
      <c r="E40" s="362"/>
      <c r="F40" s="364" t="s">
        <v>51</v>
      </c>
      <c r="G40" s="362"/>
      <c r="H40" s="365"/>
      <c r="I40" s="363" t="s">
        <v>56</v>
      </c>
      <c r="J40" s="366"/>
      <c r="K40" s="367"/>
      <c r="L40" s="367"/>
      <c r="M40" s="367"/>
      <c r="N40" s="367"/>
      <c r="O40" s="367"/>
      <c r="P40" s="367"/>
      <c r="Q40" s="367"/>
      <c r="R40" s="367"/>
    </row>
    <row r="41" spans="2:18" ht="30" customHeight="1" x14ac:dyDescent="0.15">
      <c r="B41" s="361"/>
      <c r="C41" s="362"/>
      <c r="D41" s="363" t="s">
        <v>50</v>
      </c>
      <c r="E41" s="362"/>
      <c r="F41" s="364" t="s">
        <v>51</v>
      </c>
      <c r="G41" s="362"/>
      <c r="H41" s="365"/>
      <c r="I41" s="363" t="s">
        <v>56</v>
      </c>
      <c r="J41" s="366"/>
      <c r="K41" s="367"/>
      <c r="L41" s="367"/>
      <c r="M41" s="367"/>
      <c r="N41" s="367"/>
      <c r="O41" s="367"/>
      <c r="P41" s="367"/>
      <c r="Q41" s="367"/>
      <c r="R41" s="367"/>
    </row>
    <row r="42" spans="2:18" ht="30" customHeight="1" x14ac:dyDescent="0.15">
      <c r="B42" s="361"/>
      <c r="C42" s="362"/>
      <c r="D42" s="363" t="s">
        <v>50</v>
      </c>
      <c r="E42" s="362"/>
      <c r="F42" s="364" t="s">
        <v>51</v>
      </c>
      <c r="G42" s="362"/>
      <c r="H42" s="365"/>
      <c r="I42" s="363" t="s">
        <v>56</v>
      </c>
      <c r="J42" s="366"/>
      <c r="K42" s="367"/>
      <c r="L42" s="367"/>
      <c r="M42" s="367"/>
      <c r="N42" s="367"/>
      <c r="O42" s="367"/>
      <c r="P42" s="367"/>
      <c r="Q42" s="367"/>
      <c r="R42" s="367"/>
    </row>
    <row r="43" spans="2:18" ht="30" customHeight="1" x14ac:dyDescent="0.15">
      <c r="B43" s="361"/>
      <c r="C43" s="362"/>
      <c r="D43" s="363" t="s">
        <v>50</v>
      </c>
      <c r="E43" s="362"/>
      <c r="F43" s="364" t="s">
        <v>51</v>
      </c>
      <c r="G43" s="362"/>
      <c r="H43" s="365"/>
      <c r="I43" s="363" t="s">
        <v>56</v>
      </c>
      <c r="J43" s="366"/>
      <c r="K43" s="367"/>
      <c r="L43" s="367"/>
      <c r="M43" s="367"/>
      <c r="N43" s="367"/>
      <c r="O43" s="367"/>
      <c r="P43" s="367"/>
      <c r="Q43" s="367"/>
      <c r="R43" s="367"/>
    </row>
    <row r="44" spans="2:18" ht="30" customHeight="1" x14ac:dyDescent="0.15">
      <c r="B44" s="361"/>
      <c r="C44" s="362"/>
      <c r="D44" s="363" t="s">
        <v>50</v>
      </c>
      <c r="E44" s="362"/>
      <c r="F44" s="364" t="s">
        <v>51</v>
      </c>
      <c r="G44" s="362"/>
      <c r="H44" s="365"/>
      <c r="I44" s="363" t="s">
        <v>56</v>
      </c>
      <c r="J44" s="366"/>
      <c r="K44" s="367"/>
      <c r="L44" s="367"/>
      <c r="M44" s="367"/>
      <c r="N44" s="367"/>
      <c r="O44" s="367"/>
      <c r="P44" s="367"/>
      <c r="Q44" s="367"/>
      <c r="R44" s="367"/>
    </row>
    <row r="45" spans="2:18" ht="30" customHeight="1" x14ac:dyDescent="0.15">
      <c r="B45" s="361"/>
      <c r="C45" s="362"/>
      <c r="D45" s="363" t="s">
        <v>50</v>
      </c>
      <c r="E45" s="362"/>
      <c r="F45" s="364" t="s">
        <v>51</v>
      </c>
      <c r="G45" s="362"/>
      <c r="H45" s="365"/>
      <c r="I45" s="363" t="s">
        <v>56</v>
      </c>
      <c r="J45" s="366"/>
      <c r="K45" s="367"/>
      <c r="L45" s="367"/>
      <c r="M45" s="367"/>
      <c r="N45" s="367"/>
      <c r="O45" s="367"/>
      <c r="P45" s="367"/>
      <c r="Q45" s="367"/>
      <c r="R45" s="367"/>
    </row>
    <row r="46" spans="2:18" ht="30" customHeight="1" x14ac:dyDescent="0.15">
      <c r="B46" s="361"/>
      <c r="C46" s="362"/>
      <c r="D46" s="363" t="s">
        <v>50</v>
      </c>
      <c r="E46" s="362"/>
      <c r="F46" s="364" t="s">
        <v>51</v>
      </c>
      <c r="G46" s="362"/>
      <c r="H46" s="365"/>
      <c r="I46" s="363" t="s">
        <v>56</v>
      </c>
      <c r="J46" s="366"/>
      <c r="K46" s="367"/>
      <c r="L46" s="367"/>
      <c r="M46" s="367"/>
      <c r="N46" s="367"/>
      <c r="O46" s="367"/>
      <c r="P46" s="367"/>
      <c r="Q46" s="367"/>
      <c r="R46" s="367"/>
    </row>
    <row r="47" spans="2:18" ht="30" customHeight="1" x14ac:dyDescent="0.15">
      <c r="B47" s="361"/>
      <c r="C47" s="362"/>
      <c r="D47" s="363" t="s">
        <v>50</v>
      </c>
      <c r="E47" s="362"/>
      <c r="F47" s="364" t="s">
        <v>51</v>
      </c>
      <c r="G47" s="362"/>
      <c r="H47" s="365"/>
      <c r="I47" s="363" t="s">
        <v>56</v>
      </c>
      <c r="J47" s="366"/>
      <c r="K47" s="367"/>
      <c r="L47" s="367"/>
      <c r="M47" s="367"/>
      <c r="N47" s="367"/>
      <c r="O47" s="367"/>
      <c r="P47" s="367"/>
      <c r="Q47" s="367"/>
      <c r="R47" s="367"/>
    </row>
    <row r="48" spans="2:18" ht="30" customHeight="1" x14ac:dyDescent="0.15">
      <c r="B48" s="361"/>
      <c r="C48" s="362"/>
      <c r="D48" s="363" t="s">
        <v>37</v>
      </c>
      <c r="E48" s="362"/>
      <c r="F48" s="364" t="s">
        <v>38</v>
      </c>
      <c r="G48" s="362"/>
      <c r="H48" s="365"/>
      <c r="I48" s="363" t="s">
        <v>56</v>
      </c>
      <c r="J48" s="366"/>
      <c r="K48" s="367"/>
      <c r="L48" s="367"/>
      <c r="M48" s="367"/>
      <c r="N48" s="367"/>
      <c r="O48" s="367"/>
      <c r="P48" s="367"/>
      <c r="Q48" s="367"/>
      <c r="R48" s="367"/>
    </row>
    <row r="49" spans="2:18" ht="30" customHeight="1" x14ac:dyDescent="0.15">
      <c r="B49" s="361"/>
      <c r="C49" s="362"/>
      <c r="D49" s="363" t="s">
        <v>37</v>
      </c>
      <c r="E49" s="362"/>
      <c r="F49" s="364" t="s">
        <v>38</v>
      </c>
      <c r="G49" s="362"/>
      <c r="H49" s="365"/>
      <c r="I49" s="363" t="s">
        <v>56</v>
      </c>
      <c r="J49" s="366"/>
      <c r="K49" s="367"/>
      <c r="L49" s="367"/>
      <c r="M49" s="367"/>
      <c r="N49" s="367"/>
      <c r="O49" s="367"/>
      <c r="P49" s="367"/>
      <c r="Q49" s="367"/>
      <c r="R49" s="367"/>
    </row>
    <row r="50" spans="2:18" ht="30" customHeight="1" x14ac:dyDescent="0.15">
      <c r="B50" s="361"/>
      <c r="C50" s="362"/>
      <c r="D50" s="363" t="s">
        <v>37</v>
      </c>
      <c r="E50" s="362"/>
      <c r="F50" s="364" t="s">
        <v>38</v>
      </c>
      <c r="G50" s="362"/>
      <c r="H50" s="365"/>
      <c r="I50" s="363" t="s">
        <v>56</v>
      </c>
      <c r="J50" s="366"/>
      <c r="K50" s="367"/>
      <c r="L50" s="367"/>
      <c r="M50" s="367"/>
      <c r="N50" s="367"/>
      <c r="O50" s="367"/>
      <c r="P50" s="367"/>
      <c r="Q50" s="367"/>
      <c r="R50" s="367"/>
    </row>
    <row r="51" spans="2:18" ht="30" customHeight="1" x14ac:dyDescent="0.15">
      <c r="B51" s="361"/>
      <c r="C51" s="362"/>
      <c r="D51" s="363" t="s">
        <v>37</v>
      </c>
      <c r="E51" s="362"/>
      <c r="F51" s="364" t="s">
        <v>38</v>
      </c>
      <c r="G51" s="362"/>
      <c r="H51" s="365"/>
      <c r="I51" s="363" t="s">
        <v>56</v>
      </c>
      <c r="J51" s="366"/>
      <c r="K51" s="367"/>
      <c r="L51" s="367"/>
      <c r="M51" s="367"/>
      <c r="N51" s="367"/>
      <c r="O51" s="367"/>
      <c r="P51" s="367"/>
      <c r="Q51" s="367"/>
      <c r="R51" s="367"/>
    </row>
    <row r="52" spans="2:18" ht="30" customHeight="1" x14ac:dyDescent="0.15">
      <c r="B52" s="361"/>
      <c r="C52" s="362"/>
      <c r="D52" s="363" t="s">
        <v>37</v>
      </c>
      <c r="E52" s="362"/>
      <c r="F52" s="364" t="s">
        <v>38</v>
      </c>
      <c r="G52" s="362"/>
      <c r="H52" s="365"/>
      <c r="I52" s="363" t="s">
        <v>56</v>
      </c>
      <c r="J52" s="366"/>
      <c r="K52" s="367"/>
      <c r="L52" s="367"/>
      <c r="M52" s="367"/>
      <c r="N52" s="367"/>
      <c r="O52" s="367"/>
      <c r="P52" s="367"/>
      <c r="Q52" s="367"/>
      <c r="R52" s="367"/>
    </row>
    <row r="53" spans="2:18" ht="30" customHeight="1" x14ac:dyDescent="0.15">
      <c r="B53" s="361"/>
      <c r="C53" s="362"/>
      <c r="D53" s="363" t="s">
        <v>37</v>
      </c>
      <c r="E53" s="362"/>
      <c r="F53" s="364" t="s">
        <v>38</v>
      </c>
      <c r="G53" s="362"/>
      <c r="H53" s="365"/>
      <c r="I53" s="363" t="s">
        <v>56</v>
      </c>
      <c r="J53" s="366"/>
      <c r="K53" s="367"/>
      <c r="L53" s="367"/>
      <c r="M53" s="367"/>
      <c r="N53" s="367"/>
      <c r="O53" s="367"/>
      <c r="P53" s="367"/>
      <c r="Q53" s="367"/>
      <c r="R53" s="367"/>
    </row>
    <row r="54" spans="2:18" ht="30" customHeight="1" x14ac:dyDescent="0.15">
      <c r="B54" s="361"/>
      <c r="C54" s="362"/>
      <c r="D54" s="363" t="s">
        <v>37</v>
      </c>
      <c r="E54" s="362"/>
      <c r="F54" s="364" t="s">
        <v>38</v>
      </c>
      <c r="G54" s="362"/>
      <c r="H54" s="365"/>
      <c r="I54" s="363" t="s">
        <v>56</v>
      </c>
      <c r="J54" s="366"/>
      <c r="K54" s="367"/>
      <c r="L54" s="367"/>
      <c r="M54" s="367"/>
      <c r="N54" s="367"/>
      <c r="O54" s="367"/>
      <c r="P54" s="367"/>
      <c r="Q54" s="367"/>
      <c r="R54" s="367"/>
    </row>
    <row r="55" spans="2:18" ht="30" customHeight="1" x14ac:dyDescent="0.15">
      <c r="B55" s="361"/>
      <c r="C55" s="362"/>
      <c r="D55" s="363" t="s">
        <v>37</v>
      </c>
      <c r="E55" s="362"/>
      <c r="F55" s="364" t="s">
        <v>38</v>
      </c>
      <c r="G55" s="362"/>
      <c r="H55" s="365"/>
      <c r="I55" s="363" t="s">
        <v>56</v>
      </c>
      <c r="J55" s="366"/>
      <c r="K55" s="367"/>
      <c r="L55" s="367"/>
      <c r="M55" s="367"/>
      <c r="N55" s="367"/>
      <c r="O55" s="367"/>
      <c r="P55" s="367"/>
      <c r="Q55" s="367"/>
      <c r="R55" s="367"/>
    </row>
    <row r="56" spans="2:18" ht="30" customHeight="1" x14ac:dyDescent="0.15">
      <c r="B56" s="361"/>
      <c r="C56" s="362"/>
      <c r="D56" s="363" t="s">
        <v>37</v>
      </c>
      <c r="E56" s="362"/>
      <c r="F56" s="364" t="s">
        <v>38</v>
      </c>
      <c r="G56" s="362"/>
      <c r="H56" s="365"/>
      <c r="I56" s="363" t="s">
        <v>56</v>
      </c>
      <c r="J56" s="366"/>
      <c r="K56" s="367"/>
      <c r="L56" s="367"/>
      <c r="M56" s="367"/>
      <c r="N56" s="367"/>
      <c r="O56" s="367"/>
      <c r="P56" s="367"/>
      <c r="Q56" s="367"/>
      <c r="R56" s="367"/>
    </row>
    <row r="57" spans="2:18" ht="30" customHeight="1" x14ac:dyDescent="0.15">
      <c r="B57" s="361"/>
      <c r="C57" s="362"/>
      <c r="D57" s="363" t="s">
        <v>37</v>
      </c>
      <c r="E57" s="362"/>
      <c r="F57" s="364" t="s">
        <v>38</v>
      </c>
      <c r="G57" s="362"/>
      <c r="H57" s="365"/>
      <c r="I57" s="363" t="s">
        <v>56</v>
      </c>
      <c r="J57" s="366"/>
      <c r="K57" s="367"/>
      <c r="L57" s="367"/>
      <c r="M57" s="367"/>
      <c r="N57" s="367"/>
      <c r="O57" s="367"/>
      <c r="P57" s="367"/>
      <c r="Q57" s="367"/>
      <c r="R57" s="367"/>
    </row>
    <row r="58" spans="2:18" ht="30" customHeight="1" x14ac:dyDescent="0.15">
      <c r="B58" s="361"/>
      <c r="C58" s="362"/>
      <c r="D58" s="363" t="s">
        <v>37</v>
      </c>
      <c r="E58" s="362"/>
      <c r="F58" s="364" t="s">
        <v>38</v>
      </c>
      <c r="G58" s="362"/>
      <c r="H58" s="365"/>
      <c r="I58" s="363" t="s">
        <v>56</v>
      </c>
      <c r="J58" s="366"/>
      <c r="K58" s="367"/>
      <c r="L58" s="367"/>
      <c r="M58" s="367"/>
      <c r="N58" s="367"/>
      <c r="O58" s="367"/>
      <c r="P58" s="367"/>
      <c r="Q58" s="367"/>
      <c r="R58" s="367"/>
    </row>
    <row r="59" spans="2:18" ht="30" customHeight="1" x14ac:dyDescent="0.15">
      <c r="B59" s="361"/>
      <c r="C59" s="362"/>
      <c r="D59" s="363" t="s">
        <v>37</v>
      </c>
      <c r="E59" s="362"/>
      <c r="F59" s="364" t="s">
        <v>38</v>
      </c>
      <c r="G59" s="362"/>
      <c r="H59" s="365"/>
      <c r="I59" s="363" t="s">
        <v>56</v>
      </c>
      <c r="J59" s="366"/>
      <c r="K59" s="367"/>
      <c r="L59" s="367"/>
      <c r="M59" s="367"/>
      <c r="N59" s="367"/>
      <c r="O59" s="367"/>
      <c r="P59" s="367"/>
      <c r="Q59" s="367"/>
      <c r="R59" s="367"/>
    </row>
    <row r="60" spans="2:18" ht="30" customHeight="1" x14ac:dyDescent="0.15">
      <c r="B60" s="361"/>
      <c r="C60" s="362"/>
      <c r="D60" s="363" t="s">
        <v>37</v>
      </c>
      <c r="E60" s="362"/>
      <c r="F60" s="364" t="s">
        <v>38</v>
      </c>
      <c r="G60" s="362"/>
      <c r="H60" s="365"/>
      <c r="I60" s="363" t="s">
        <v>56</v>
      </c>
      <c r="J60" s="366"/>
      <c r="K60" s="367"/>
      <c r="L60" s="367"/>
      <c r="M60" s="367"/>
      <c r="N60" s="367"/>
      <c r="O60" s="367"/>
      <c r="P60" s="367"/>
      <c r="Q60" s="367"/>
      <c r="R60" s="367"/>
    </row>
    <row r="61" spans="2:18" ht="30" customHeight="1" x14ac:dyDescent="0.15">
      <c r="B61" s="361"/>
      <c r="C61" s="362"/>
      <c r="D61" s="363" t="s">
        <v>37</v>
      </c>
      <c r="E61" s="362"/>
      <c r="F61" s="364" t="s">
        <v>38</v>
      </c>
      <c r="G61" s="362"/>
      <c r="H61" s="365"/>
      <c r="I61" s="363" t="s">
        <v>56</v>
      </c>
      <c r="J61" s="366"/>
      <c r="K61" s="367"/>
      <c r="L61" s="367"/>
      <c r="M61" s="367"/>
      <c r="N61" s="367"/>
      <c r="O61" s="367"/>
      <c r="P61" s="367"/>
      <c r="Q61" s="367"/>
      <c r="R61" s="367"/>
    </row>
    <row r="62" spans="2:18" ht="30" customHeight="1" x14ac:dyDescent="0.15">
      <c r="B62" s="361"/>
      <c r="C62" s="362"/>
      <c r="D62" s="363" t="s">
        <v>37</v>
      </c>
      <c r="E62" s="362"/>
      <c r="F62" s="364" t="s">
        <v>38</v>
      </c>
      <c r="G62" s="362"/>
      <c r="H62" s="365"/>
      <c r="I62" s="363" t="s">
        <v>56</v>
      </c>
      <c r="J62" s="366"/>
      <c r="K62" s="367"/>
      <c r="L62" s="367"/>
      <c r="M62" s="367"/>
      <c r="N62" s="367"/>
      <c r="O62" s="367"/>
      <c r="P62" s="367"/>
      <c r="Q62" s="367"/>
      <c r="R62" s="367"/>
    </row>
    <row r="63" spans="2:18" ht="30" customHeight="1" x14ac:dyDescent="0.15">
      <c r="B63" s="361"/>
      <c r="C63" s="362"/>
      <c r="D63" s="363" t="s">
        <v>37</v>
      </c>
      <c r="E63" s="362"/>
      <c r="F63" s="364" t="s">
        <v>38</v>
      </c>
      <c r="G63" s="362"/>
      <c r="H63" s="365"/>
      <c r="I63" s="363" t="s">
        <v>56</v>
      </c>
      <c r="J63" s="366"/>
      <c r="K63" s="367"/>
      <c r="L63" s="367"/>
      <c r="M63" s="367"/>
      <c r="N63" s="367"/>
      <c r="O63" s="367"/>
      <c r="P63" s="367"/>
      <c r="Q63" s="367"/>
      <c r="R63" s="367"/>
    </row>
    <row r="64" spans="2:18" ht="30" customHeight="1" x14ac:dyDescent="0.15">
      <c r="B64" s="361"/>
      <c r="C64" s="362"/>
      <c r="D64" s="363" t="s">
        <v>37</v>
      </c>
      <c r="E64" s="362"/>
      <c r="F64" s="364" t="s">
        <v>38</v>
      </c>
      <c r="G64" s="362"/>
      <c r="H64" s="365"/>
      <c r="I64" s="363" t="s">
        <v>56</v>
      </c>
      <c r="J64" s="366"/>
      <c r="K64" s="367"/>
      <c r="L64" s="367"/>
      <c r="M64" s="367"/>
      <c r="N64" s="367"/>
      <c r="O64" s="367"/>
      <c r="P64" s="367"/>
      <c r="Q64" s="367"/>
      <c r="R64" s="367"/>
    </row>
    <row r="65" spans="2:18" ht="30" customHeight="1" x14ac:dyDescent="0.15">
      <c r="B65" s="361"/>
      <c r="C65" s="362"/>
      <c r="D65" s="363" t="s">
        <v>37</v>
      </c>
      <c r="E65" s="362"/>
      <c r="F65" s="364" t="s">
        <v>38</v>
      </c>
      <c r="G65" s="362"/>
      <c r="H65" s="365"/>
      <c r="I65" s="363" t="s">
        <v>56</v>
      </c>
      <c r="J65" s="366"/>
      <c r="K65" s="367"/>
      <c r="L65" s="367"/>
      <c r="M65" s="367"/>
      <c r="N65" s="367"/>
      <c r="O65" s="367"/>
      <c r="P65" s="367"/>
      <c r="Q65" s="367"/>
      <c r="R65" s="367"/>
    </row>
    <row r="66" spans="2:18" ht="30" customHeight="1" x14ac:dyDescent="0.15">
      <c r="B66" s="361"/>
      <c r="C66" s="362"/>
      <c r="D66" s="363" t="s">
        <v>37</v>
      </c>
      <c r="E66" s="362"/>
      <c r="F66" s="364" t="s">
        <v>38</v>
      </c>
      <c r="G66" s="362"/>
      <c r="H66" s="365"/>
      <c r="I66" s="363" t="s">
        <v>56</v>
      </c>
      <c r="J66" s="366"/>
      <c r="K66" s="367"/>
      <c r="L66" s="367"/>
      <c r="M66" s="367"/>
      <c r="N66" s="367"/>
      <c r="O66" s="367"/>
      <c r="P66" s="367"/>
      <c r="Q66" s="367"/>
      <c r="R66" s="367"/>
    </row>
    <row r="67" spans="2:18" ht="30" customHeight="1" x14ac:dyDescent="0.15">
      <c r="B67" s="361"/>
      <c r="C67" s="362"/>
      <c r="D67" s="363" t="s">
        <v>37</v>
      </c>
      <c r="E67" s="362"/>
      <c r="F67" s="364" t="s">
        <v>38</v>
      </c>
      <c r="G67" s="362"/>
      <c r="H67" s="365"/>
      <c r="I67" s="363" t="s">
        <v>56</v>
      </c>
      <c r="J67" s="366"/>
      <c r="K67" s="367"/>
      <c r="L67" s="367"/>
      <c r="M67" s="367"/>
      <c r="N67" s="367"/>
      <c r="O67" s="367"/>
      <c r="P67" s="367"/>
      <c r="Q67" s="367"/>
      <c r="R67" s="367"/>
    </row>
    <row r="68" spans="2:18" ht="30" customHeight="1" x14ac:dyDescent="0.15">
      <c r="B68" s="361"/>
      <c r="C68" s="362"/>
      <c r="D68" s="363" t="s">
        <v>37</v>
      </c>
      <c r="E68" s="362"/>
      <c r="F68" s="364" t="s">
        <v>38</v>
      </c>
      <c r="G68" s="362"/>
      <c r="H68" s="365"/>
      <c r="I68" s="363" t="s">
        <v>56</v>
      </c>
      <c r="J68" s="366"/>
      <c r="K68" s="367"/>
      <c r="L68" s="367"/>
      <c r="M68" s="367"/>
      <c r="N68" s="367"/>
      <c r="O68" s="367"/>
      <c r="P68" s="367"/>
      <c r="Q68" s="367"/>
      <c r="R68" s="367"/>
    </row>
    <row r="69" spans="2:18" ht="30" customHeight="1" x14ac:dyDescent="0.15">
      <c r="B69" s="361"/>
      <c r="C69" s="362"/>
      <c r="D69" s="363" t="s">
        <v>37</v>
      </c>
      <c r="E69" s="362"/>
      <c r="F69" s="364" t="s">
        <v>38</v>
      </c>
      <c r="G69" s="362"/>
      <c r="H69" s="365"/>
      <c r="I69" s="363" t="s">
        <v>56</v>
      </c>
      <c r="J69" s="366"/>
      <c r="K69" s="367"/>
      <c r="L69" s="367"/>
      <c r="M69" s="367"/>
      <c r="N69" s="367"/>
      <c r="O69" s="367"/>
      <c r="P69" s="367"/>
      <c r="Q69" s="367"/>
      <c r="R69" s="367"/>
    </row>
    <row r="70" spans="2:18" ht="30" customHeight="1" x14ac:dyDescent="0.15">
      <c r="B70" s="361"/>
      <c r="C70" s="362"/>
      <c r="D70" s="363" t="s">
        <v>37</v>
      </c>
      <c r="E70" s="362"/>
      <c r="F70" s="364" t="s">
        <v>38</v>
      </c>
      <c r="G70" s="362"/>
      <c r="H70" s="365"/>
      <c r="I70" s="363" t="s">
        <v>56</v>
      </c>
      <c r="J70" s="366"/>
      <c r="K70" s="367"/>
      <c r="L70" s="367"/>
      <c r="M70" s="367"/>
      <c r="N70" s="367"/>
      <c r="O70" s="367"/>
      <c r="P70" s="367"/>
      <c r="Q70" s="367"/>
      <c r="R70" s="367"/>
    </row>
    <row r="71" spans="2:18" ht="30" customHeight="1" x14ac:dyDescent="0.15">
      <c r="B71" s="361"/>
      <c r="C71" s="362"/>
      <c r="D71" s="363" t="s">
        <v>37</v>
      </c>
      <c r="E71" s="362"/>
      <c r="F71" s="364" t="s">
        <v>38</v>
      </c>
      <c r="G71" s="362"/>
      <c r="H71" s="365"/>
      <c r="I71" s="363" t="s">
        <v>56</v>
      </c>
      <c r="J71" s="366"/>
      <c r="K71" s="367"/>
      <c r="L71" s="367"/>
      <c r="M71" s="367"/>
      <c r="N71" s="367"/>
      <c r="O71" s="367"/>
      <c r="P71" s="367"/>
      <c r="Q71" s="367"/>
      <c r="R71" s="367"/>
    </row>
    <row r="72" spans="2:18" ht="30" customHeight="1" x14ac:dyDescent="0.15">
      <c r="B72" s="361"/>
      <c r="C72" s="362"/>
      <c r="D72" s="363" t="s">
        <v>37</v>
      </c>
      <c r="E72" s="362"/>
      <c r="F72" s="364" t="s">
        <v>38</v>
      </c>
      <c r="G72" s="362"/>
      <c r="H72" s="365"/>
      <c r="I72" s="363" t="s">
        <v>56</v>
      </c>
      <c r="J72" s="366"/>
      <c r="K72" s="367"/>
      <c r="L72" s="367"/>
      <c r="M72" s="367"/>
      <c r="N72" s="367"/>
      <c r="O72" s="367"/>
      <c r="P72" s="367"/>
      <c r="Q72" s="367"/>
      <c r="R72" s="367"/>
    </row>
    <row r="73" spans="2:18" ht="30" customHeight="1" x14ac:dyDescent="0.15">
      <c r="B73" s="361"/>
      <c r="C73" s="362"/>
      <c r="D73" s="363" t="s">
        <v>37</v>
      </c>
      <c r="E73" s="362"/>
      <c r="F73" s="364" t="s">
        <v>38</v>
      </c>
      <c r="G73" s="362"/>
      <c r="H73" s="365"/>
      <c r="I73" s="363" t="s">
        <v>56</v>
      </c>
      <c r="J73" s="366"/>
      <c r="K73" s="367"/>
      <c r="L73" s="367"/>
      <c r="M73" s="367"/>
      <c r="N73" s="367"/>
      <c r="O73" s="367"/>
      <c r="P73" s="367"/>
      <c r="Q73" s="367"/>
      <c r="R73" s="367"/>
    </row>
    <row r="74" spans="2:18" ht="30" customHeight="1" x14ac:dyDescent="0.15">
      <c r="B74" s="361"/>
      <c r="C74" s="362"/>
      <c r="D74" s="363" t="s">
        <v>37</v>
      </c>
      <c r="E74" s="362"/>
      <c r="F74" s="364" t="s">
        <v>38</v>
      </c>
      <c r="G74" s="362"/>
      <c r="H74" s="365"/>
      <c r="I74" s="363" t="s">
        <v>56</v>
      </c>
      <c r="J74" s="366"/>
      <c r="K74" s="367"/>
      <c r="L74" s="367"/>
      <c r="M74" s="367"/>
      <c r="N74" s="367"/>
      <c r="O74" s="367"/>
      <c r="P74" s="367"/>
      <c r="Q74" s="367"/>
      <c r="R74" s="367"/>
    </row>
    <row r="75" spans="2:18" ht="30" customHeight="1" x14ac:dyDescent="0.15">
      <c r="B75" s="361"/>
      <c r="C75" s="362"/>
      <c r="D75" s="363" t="s">
        <v>37</v>
      </c>
      <c r="E75" s="362"/>
      <c r="F75" s="364" t="s">
        <v>38</v>
      </c>
      <c r="G75" s="362"/>
      <c r="H75" s="365"/>
      <c r="I75" s="363" t="s">
        <v>56</v>
      </c>
      <c r="J75" s="366"/>
      <c r="K75" s="367"/>
      <c r="L75" s="367"/>
      <c r="M75" s="367"/>
      <c r="N75" s="367"/>
      <c r="O75" s="367"/>
      <c r="P75" s="367"/>
      <c r="Q75" s="367"/>
      <c r="R75" s="367"/>
    </row>
    <row r="76" spans="2:18" ht="30" customHeight="1" x14ac:dyDescent="0.15">
      <c r="B76" s="361"/>
      <c r="C76" s="362"/>
      <c r="D76" s="363" t="s">
        <v>37</v>
      </c>
      <c r="E76" s="362"/>
      <c r="F76" s="364" t="s">
        <v>38</v>
      </c>
      <c r="G76" s="362"/>
      <c r="H76" s="365"/>
      <c r="I76" s="363" t="s">
        <v>56</v>
      </c>
      <c r="J76" s="366"/>
      <c r="K76" s="367"/>
      <c r="L76" s="367"/>
      <c r="M76" s="367"/>
      <c r="N76" s="367"/>
      <c r="O76" s="367"/>
      <c r="P76" s="367"/>
      <c r="Q76" s="367"/>
      <c r="R76" s="367"/>
    </row>
    <row r="77" spans="2:18" ht="30" customHeight="1" x14ac:dyDescent="0.15">
      <c r="B77" s="361"/>
      <c r="C77" s="362"/>
      <c r="D77" s="363" t="s">
        <v>37</v>
      </c>
      <c r="E77" s="362"/>
      <c r="F77" s="364" t="s">
        <v>38</v>
      </c>
      <c r="G77" s="362"/>
      <c r="H77" s="365"/>
      <c r="I77" s="363" t="s">
        <v>56</v>
      </c>
      <c r="J77" s="366"/>
      <c r="K77" s="367"/>
      <c r="L77" s="367"/>
      <c r="M77" s="367"/>
      <c r="N77" s="367"/>
      <c r="O77" s="367"/>
      <c r="P77" s="367"/>
      <c r="Q77" s="367"/>
      <c r="R77" s="367"/>
    </row>
    <row r="78" spans="2:18" ht="30" customHeight="1" x14ac:dyDescent="0.15">
      <c r="B78" s="361"/>
      <c r="C78" s="362"/>
      <c r="D78" s="363" t="s">
        <v>37</v>
      </c>
      <c r="E78" s="362"/>
      <c r="F78" s="364" t="s">
        <v>38</v>
      </c>
      <c r="G78" s="362"/>
      <c r="H78" s="365"/>
      <c r="I78" s="363" t="s">
        <v>56</v>
      </c>
      <c r="J78" s="366"/>
      <c r="K78" s="367"/>
      <c r="L78" s="367"/>
      <c r="M78" s="367"/>
      <c r="N78" s="367"/>
      <c r="O78" s="367"/>
      <c r="P78" s="367"/>
      <c r="Q78" s="367"/>
      <c r="R78" s="367"/>
    </row>
    <row r="79" spans="2:18" ht="30" customHeight="1" x14ac:dyDescent="0.15">
      <c r="B79" s="361"/>
      <c r="C79" s="362"/>
      <c r="D79" s="363" t="s">
        <v>37</v>
      </c>
      <c r="E79" s="362"/>
      <c r="F79" s="364" t="s">
        <v>38</v>
      </c>
      <c r="G79" s="362"/>
      <c r="H79" s="365"/>
      <c r="I79" s="363" t="s">
        <v>56</v>
      </c>
      <c r="J79" s="366"/>
      <c r="K79" s="367"/>
      <c r="L79" s="367"/>
      <c r="M79" s="367"/>
      <c r="N79" s="367"/>
      <c r="O79" s="367"/>
      <c r="P79" s="367"/>
      <c r="Q79" s="367"/>
      <c r="R79" s="367"/>
    </row>
    <row r="80" spans="2:18" ht="30" customHeight="1" x14ac:dyDescent="0.15">
      <c r="B80" s="361"/>
      <c r="C80" s="362"/>
      <c r="D80" s="363" t="s">
        <v>37</v>
      </c>
      <c r="E80" s="362"/>
      <c r="F80" s="364" t="s">
        <v>38</v>
      </c>
      <c r="G80" s="362"/>
      <c r="H80" s="365"/>
      <c r="I80" s="363" t="s">
        <v>56</v>
      </c>
      <c r="J80" s="366"/>
      <c r="K80" s="367"/>
      <c r="L80" s="367"/>
      <c r="M80" s="367"/>
      <c r="N80" s="367"/>
      <c r="O80" s="367"/>
      <c r="P80" s="367"/>
      <c r="Q80" s="367"/>
      <c r="R80" s="367"/>
    </row>
    <row r="81" spans="2:18" ht="30" customHeight="1" x14ac:dyDescent="0.15">
      <c r="B81" s="361"/>
      <c r="C81" s="362"/>
      <c r="D81" s="363" t="s">
        <v>37</v>
      </c>
      <c r="E81" s="362"/>
      <c r="F81" s="364" t="s">
        <v>38</v>
      </c>
      <c r="G81" s="362"/>
      <c r="H81" s="365"/>
      <c r="I81" s="363" t="s">
        <v>56</v>
      </c>
      <c r="J81" s="366"/>
      <c r="K81" s="367"/>
      <c r="L81" s="367"/>
      <c r="M81" s="367"/>
      <c r="N81" s="367"/>
      <c r="O81" s="367"/>
      <c r="P81" s="367"/>
      <c r="Q81" s="367"/>
      <c r="R81" s="367"/>
    </row>
    <row r="82" spans="2:18" ht="30" customHeight="1" x14ac:dyDescent="0.15">
      <c r="B82" s="361"/>
      <c r="C82" s="362"/>
      <c r="D82" s="363" t="s">
        <v>37</v>
      </c>
      <c r="E82" s="362"/>
      <c r="F82" s="364" t="s">
        <v>38</v>
      </c>
      <c r="G82" s="362"/>
      <c r="H82" s="365"/>
      <c r="I82" s="363" t="s">
        <v>56</v>
      </c>
      <c r="J82" s="366"/>
      <c r="K82" s="367"/>
      <c r="L82" s="367"/>
      <c r="M82" s="367"/>
      <c r="N82" s="367"/>
      <c r="O82" s="367"/>
      <c r="P82" s="367"/>
      <c r="Q82" s="367"/>
      <c r="R82" s="367"/>
    </row>
    <row r="83" spans="2:18" ht="30" customHeight="1" x14ac:dyDescent="0.15">
      <c r="B83" s="361"/>
      <c r="C83" s="362"/>
      <c r="D83" s="363" t="s">
        <v>37</v>
      </c>
      <c r="E83" s="362"/>
      <c r="F83" s="364" t="s">
        <v>38</v>
      </c>
      <c r="G83" s="362"/>
      <c r="H83" s="365"/>
      <c r="I83" s="363" t="s">
        <v>56</v>
      </c>
      <c r="J83" s="366"/>
      <c r="K83" s="367"/>
      <c r="L83" s="367"/>
      <c r="M83" s="367"/>
      <c r="N83" s="367"/>
      <c r="O83" s="367"/>
      <c r="P83" s="367"/>
      <c r="Q83" s="367"/>
      <c r="R83" s="367"/>
    </row>
    <row r="84" spans="2:18" ht="30" customHeight="1" x14ac:dyDescent="0.15">
      <c r="B84" s="361"/>
      <c r="C84" s="362"/>
      <c r="D84" s="363" t="s">
        <v>37</v>
      </c>
      <c r="E84" s="362"/>
      <c r="F84" s="364" t="s">
        <v>38</v>
      </c>
      <c r="G84" s="362"/>
      <c r="H84" s="365"/>
      <c r="I84" s="363" t="s">
        <v>56</v>
      </c>
      <c r="J84" s="366"/>
      <c r="K84" s="367"/>
      <c r="L84" s="367"/>
      <c r="M84" s="367"/>
      <c r="N84" s="367"/>
      <c r="O84" s="367"/>
      <c r="P84" s="367"/>
      <c r="Q84" s="367"/>
      <c r="R84" s="367"/>
    </row>
    <row r="85" spans="2:18" ht="30" customHeight="1" x14ac:dyDescent="0.15">
      <c r="B85" s="361"/>
      <c r="C85" s="362"/>
      <c r="D85" s="363" t="s">
        <v>37</v>
      </c>
      <c r="E85" s="362"/>
      <c r="F85" s="364" t="s">
        <v>38</v>
      </c>
      <c r="G85" s="362"/>
      <c r="H85" s="365"/>
      <c r="I85" s="363" t="s">
        <v>56</v>
      </c>
      <c r="J85" s="366"/>
      <c r="K85" s="367"/>
      <c r="L85" s="367"/>
      <c r="M85" s="367"/>
      <c r="N85" s="367"/>
      <c r="O85" s="367"/>
      <c r="P85" s="367"/>
      <c r="Q85" s="367"/>
      <c r="R85" s="367"/>
    </row>
    <row r="86" spans="2:18" ht="30" customHeight="1" x14ac:dyDescent="0.15">
      <c r="B86" s="361"/>
      <c r="C86" s="362"/>
      <c r="D86" s="363" t="s">
        <v>37</v>
      </c>
      <c r="E86" s="362"/>
      <c r="F86" s="364" t="s">
        <v>38</v>
      </c>
      <c r="G86" s="362"/>
      <c r="H86" s="365"/>
      <c r="I86" s="363" t="s">
        <v>56</v>
      </c>
      <c r="J86" s="366"/>
      <c r="K86" s="367"/>
      <c r="L86" s="367"/>
      <c r="M86" s="367"/>
      <c r="N86" s="367"/>
      <c r="O86" s="367"/>
      <c r="P86" s="367"/>
      <c r="Q86" s="367"/>
      <c r="R86" s="367"/>
    </row>
    <row r="87" spans="2:18" ht="30" customHeight="1" x14ac:dyDescent="0.15">
      <c r="B87" s="361"/>
      <c r="C87" s="362"/>
      <c r="D87" s="363" t="s">
        <v>37</v>
      </c>
      <c r="E87" s="362"/>
      <c r="F87" s="364" t="s">
        <v>38</v>
      </c>
      <c r="G87" s="362"/>
      <c r="H87" s="365"/>
      <c r="I87" s="363" t="s">
        <v>56</v>
      </c>
      <c r="J87" s="366"/>
      <c r="K87" s="367"/>
      <c r="L87" s="367"/>
      <c r="M87" s="367"/>
      <c r="N87" s="367"/>
      <c r="O87" s="367"/>
      <c r="P87" s="367"/>
      <c r="Q87" s="367"/>
      <c r="R87" s="367"/>
    </row>
    <row r="88" spans="2:18" ht="30" customHeight="1" x14ac:dyDescent="0.15">
      <c r="B88" s="361"/>
      <c r="C88" s="362"/>
      <c r="D88" s="363" t="s">
        <v>37</v>
      </c>
      <c r="E88" s="362"/>
      <c r="F88" s="364" t="s">
        <v>38</v>
      </c>
      <c r="G88" s="362"/>
      <c r="H88" s="365"/>
      <c r="I88" s="363" t="s">
        <v>56</v>
      </c>
      <c r="J88" s="366"/>
      <c r="K88" s="367"/>
      <c r="L88" s="367"/>
      <c r="M88" s="367"/>
      <c r="N88" s="367"/>
      <c r="O88" s="367"/>
      <c r="P88" s="367"/>
      <c r="Q88" s="367"/>
      <c r="R88" s="367"/>
    </row>
    <row r="89" spans="2:18" ht="30" customHeight="1" x14ac:dyDescent="0.15">
      <c r="B89" s="361"/>
      <c r="C89" s="362"/>
      <c r="D89" s="363" t="s">
        <v>37</v>
      </c>
      <c r="E89" s="362"/>
      <c r="F89" s="364" t="s">
        <v>38</v>
      </c>
      <c r="G89" s="362"/>
      <c r="H89" s="365"/>
      <c r="I89" s="363" t="s">
        <v>56</v>
      </c>
      <c r="J89" s="366"/>
      <c r="K89" s="367"/>
      <c r="L89" s="367"/>
      <c r="M89" s="367"/>
      <c r="N89" s="367"/>
      <c r="O89" s="367"/>
      <c r="P89" s="367"/>
      <c r="Q89" s="367"/>
      <c r="R89" s="367"/>
    </row>
    <row r="90" spans="2:18" ht="30" customHeight="1" x14ac:dyDescent="0.15">
      <c r="B90" s="368"/>
      <c r="C90" s="369"/>
      <c r="D90" s="370" t="s">
        <v>37</v>
      </c>
      <c r="E90" s="369"/>
      <c r="F90" s="371" t="s">
        <v>38</v>
      </c>
      <c r="G90" s="369"/>
      <c r="H90" s="372"/>
      <c r="I90" s="370" t="s">
        <v>56</v>
      </c>
      <c r="J90" s="373"/>
      <c r="K90" s="374"/>
      <c r="L90" s="374"/>
      <c r="M90" s="374"/>
      <c r="N90" s="374"/>
      <c r="O90" s="374"/>
      <c r="P90" s="374"/>
      <c r="Q90" s="374"/>
      <c r="R90" s="374"/>
    </row>
  </sheetData>
  <sheetProtection formatCells="0" formatRows="0" insertRows="0" deleteRows="0" autoFilter="0"/>
  <protectedRanges>
    <protectedRange sqref="C37:C90 E37:E90 H37:H90 J37:R90 Q34:R36 Q9:R21 R22:R33" name="範囲1"/>
    <protectedRange sqref="H9:H36 C9:C36 E9:E36 J9:P36" name="範囲1_1"/>
    <protectedRange sqref="Q22:Q33" name="範囲1_2"/>
  </protectedRanges>
  <mergeCells count="9">
    <mergeCell ref="C2:Q2"/>
    <mergeCell ref="O8:Q8"/>
    <mergeCell ref="L6:Q6"/>
    <mergeCell ref="C6:F7"/>
    <mergeCell ref="R6:R7"/>
    <mergeCell ref="K6:K7"/>
    <mergeCell ref="G6:I7"/>
    <mergeCell ref="J6:J7"/>
    <mergeCell ref="Q3:R3"/>
  </mergeCells>
  <phoneticPr fontId="1"/>
  <printOptions horizontalCentered="1"/>
  <pageMargins left="0.82677165354330717" right="0.19685039370078741" top="0.9055118110236221" bottom="0.39370078740157483" header="0.51181102362204722" footer="0.15748031496062992"/>
  <pageSetup paperSize="9" scale="52"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R128"/>
  <sheetViews>
    <sheetView view="pageBreakPreview" zoomScaleNormal="100" zoomScaleSheetLayoutView="100" workbookViewId="0">
      <pane ySplit="6" topLeftCell="A7" activePane="bottomLeft" state="frozen"/>
      <selection activeCell="J12" sqref="J12"/>
      <selection pane="bottomLeft" activeCell="I10" sqref="I10"/>
    </sheetView>
  </sheetViews>
  <sheetFormatPr defaultRowHeight="18" customHeight="1" x14ac:dyDescent="0.15"/>
  <cols>
    <col min="1" max="2" width="2" style="375" customWidth="1"/>
    <col min="3" max="3" width="5.125" style="375" customWidth="1"/>
    <col min="4" max="4" width="1.625" style="375" customWidth="1"/>
    <col min="5" max="5" width="16.625" style="375" customWidth="1"/>
    <col min="6" max="6" width="1.125" style="375" customWidth="1"/>
    <col min="7" max="7" width="6.375" style="375" customWidth="1"/>
    <col min="8" max="8" width="6.75" style="375" customWidth="1"/>
    <col min="9" max="9" width="15.625" style="375" customWidth="1"/>
    <col min="10" max="11" width="16.5" style="375" customWidth="1"/>
    <col min="12" max="12" width="12.625" style="375" customWidth="1"/>
    <col min="13" max="13" width="9" style="375"/>
    <col min="14" max="14" width="6.875" style="375" hidden="1" customWidth="1"/>
    <col min="15" max="16384" width="9" style="375"/>
  </cols>
  <sheetData>
    <row r="1" spans="2:18" ht="18" customHeight="1" x14ac:dyDescent="0.15">
      <c r="B1" s="375" t="s">
        <v>130</v>
      </c>
    </row>
    <row r="2" spans="2:18" ht="18" customHeight="1" x14ac:dyDescent="0.15">
      <c r="C2" s="375" t="s">
        <v>729</v>
      </c>
      <c r="D2" s="376"/>
      <c r="E2" s="376"/>
      <c r="F2" s="376"/>
      <c r="G2" s="576" t="s">
        <v>730</v>
      </c>
      <c r="H2" s="576"/>
      <c r="I2" s="576"/>
      <c r="N2" s="375" t="s">
        <v>330</v>
      </c>
    </row>
    <row r="3" spans="2:18" ht="18" customHeight="1" x14ac:dyDescent="0.15">
      <c r="D3" s="376"/>
      <c r="E3" s="376"/>
      <c r="F3" s="376"/>
      <c r="G3" s="376"/>
      <c r="N3" s="375" t="s">
        <v>655</v>
      </c>
      <c r="O3" s="571" t="s">
        <v>698</v>
      </c>
    </row>
    <row r="4" spans="2:18" ht="18" customHeight="1" x14ac:dyDescent="0.15">
      <c r="H4" s="377" t="s">
        <v>123</v>
      </c>
      <c r="I4" s="642" t="str">
        <f>IF('（別表２第１号様式）交付申請書'!J8="","",'（別表２第１号様式）交付申請書'!J8)</f>
        <v>〇△□訪問看護ステーション</v>
      </c>
      <c r="J4" s="642"/>
      <c r="K4" s="642"/>
      <c r="L4" s="642"/>
      <c r="M4" s="375" t="str">
        <f>IF('（別表２第１号様式）交付申請書'!T2="","",'（別表２第１号様式）交付申請書'!T2)</f>
        <v/>
      </c>
      <c r="N4" s="375" t="str">
        <f>IF('（別表２第１号様式）交付申請書'!U2="","",'（別表２第１号様式）交付申請書'!U2)</f>
        <v/>
      </c>
      <c r="O4" s="571" t="s">
        <v>696</v>
      </c>
      <c r="P4" s="375" t="str">
        <f>IF('（別表２第１号様式）交付申請書'!W2="","",'（別表２第１号様式）交付申請書'!W2)</f>
        <v/>
      </c>
      <c r="Q4" s="375" t="str">
        <f>IF('（別表２第１号様式）交付申請書'!X2="","",'（別表２第１号様式）交付申請書'!X2)</f>
        <v/>
      </c>
      <c r="R4" s="375" t="str">
        <f>IF('（別表２第１号様式）交付申請書'!Y2="","",'（別表２第１号様式）交付申請書'!Y2)</f>
        <v/>
      </c>
    </row>
    <row r="6" spans="2:18" ht="36.75" customHeight="1" x14ac:dyDescent="0.15">
      <c r="C6" s="378" t="s">
        <v>110</v>
      </c>
      <c r="D6" s="379"/>
      <c r="E6" s="380" t="s">
        <v>97</v>
      </c>
      <c r="F6" s="381"/>
      <c r="G6" s="378" t="s">
        <v>108</v>
      </c>
      <c r="H6" s="378" t="s">
        <v>109</v>
      </c>
      <c r="I6" s="382" t="s">
        <v>604</v>
      </c>
      <c r="J6" s="382" t="s">
        <v>624</v>
      </c>
      <c r="K6" s="378" t="s">
        <v>605</v>
      </c>
      <c r="L6" s="378" t="s">
        <v>69</v>
      </c>
      <c r="N6" s="375" t="s">
        <v>331</v>
      </c>
      <c r="O6" s="571" t="s">
        <v>699</v>
      </c>
    </row>
    <row r="7" spans="2:18" ht="18" customHeight="1" x14ac:dyDescent="0.15">
      <c r="C7" s="383">
        <v>1</v>
      </c>
      <c r="D7" s="384"/>
      <c r="E7" s="519" t="s">
        <v>687</v>
      </c>
      <c r="F7" s="359"/>
      <c r="G7" s="521" t="s">
        <v>655</v>
      </c>
      <c r="H7" s="522" t="s">
        <v>645</v>
      </c>
      <c r="I7" s="520">
        <v>12345</v>
      </c>
      <c r="J7" s="523" t="s">
        <v>656</v>
      </c>
      <c r="K7" s="524" t="s">
        <v>656</v>
      </c>
      <c r="L7" s="385"/>
    </row>
    <row r="8" spans="2:18" ht="18" customHeight="1" x14ac:dyDescent="0.15">
      <c r="C8" s="386">
        <v>2</v>
      </c>
      <c r="D8" s="387"/>
      <c r="E8" s="388"/>
      <c r="F8" s="364"/>
      <c r="G8" s="389"/>
      <c r="H8" s="389"/>
      <c r="I8" s="390"/>
      <c r="J8" s="391"/>
      <c r="K8" s="391"/>
      <c r="L8" s="389"/>
    </row>
    <row r="9" spans="2:18" ht="18" customHeight="1" x14ac:dyDescent="0.15">
      <c r="C9" s="386">
        <v>3</v>
      </c>
      <c r="D9" s="387"/>
      <c r="E9" s="388"/>
      <c r="F9" s="364"/>
      <c r="G9" s="389"/>
      <c r="H9" s="389"/>
      <c r="I9" s="390"/>
      <c r="J9" s="391"/>
      <c r="K9" s="391"/>
      <c r="L9" s="389"/>
    </row>
    <row r="10" spans="2:18" ht="18" customHeight="1" x14ac:dyDescent="0.15">
      <c r="C10" s="386">
        <v>4</v>
      </c>
      <c r="D10" s="387"/>
      <c r="E10" s="388"/>
      <c r="F10" s="364"/>
      <c r="G10" s="389"/>
      <c r="H10" s="389"/>
      <c r="I10" s="390"/>
      <c r="J10" s="391"/>
      <c r="K10" s="391"/>
      <c r="L10" s="389"/>
    </row>
    <row r="11" spans="2:18" ht="18" customHeight="1" x14ac:dyDescent="0.15">
      <c r="C11" s="386">
        <v>5</v>
      </c>
      <c r="D11" s="387"/>
      <c r="E11" s="388"/>
      <c r="F11" s="364"/>
      <c r="G11" s="389"/>
      <c r="H11" s="389"/>
      <c r="I11" s="390"/>
      <c r="J11" s="391"/>
      <c r="K11" s="391"/>
      <c r="L11" s="389"/>
    </row>
    <row r="12" spans="2:18" ht="18" customHeight="1" x14ac:dyDescent="0.15">
      <c r="C12" s="386">
        <v>6</v>
      </c>
      <c r="D12" s="387"/>
      <c r="E12" s="388"/>
      <c r="F12" s="364"/>
      <c r="G12" s="389"/>
      <c r="H12" s="389"/>
      <c r="I12" s="390"/>
      <c r="J12" s="391"/>
      <c r="K12" s="391"/>
      <c r="L12" s="389"/>
    </row>
    <row r="13" spans="2:18" ht="18" customHeight="1" x14ac:dyDescent="0.15">
      <c r="C13" s="386">
        <v>7</v>
      </c>
      <c r="D13" s="387"/>
      <c r="E13" s="388"/>
      <c r="F13" s="364"/>
      <c r="G13" s="389"/>
      <c r="H13" s="389"/>
      <c r="I13" s="390"/>
      <c r="J13" s="391"/>
      <c r="K13" s="391"/>
      <c r="L13" s="389"/>
    </row>
    <row r="14" spans="2:18" ht="18" customHeight="1" x14ac:dyDescent="0.15">
      <c r="C14" s="386">
        <v>8</v>
      </c>
      <c r="D14" s="387"/>
      <c r="E14" s="388"/>
      <c r="F14" s="364"/>
      <c r="G14" s="389"/>
      <c r="H14" s="389"/>
      <c r="I14" s="390"/>
      <c r="J14" s="391"/>
      <c r="K14" s="391"/>
      <c r="L14" s="389"/>
    </row>
    <row r="15" spans="2:18" ht="18" customHeight="1" x14ac:dyDescent="0.15">
      <c r="C15" s="386">
        <v>9</v>
      </c>
      <c r="D15" s="387"/>
      <c r="E15" s="388"/>
      <c r="F15" s="364"/>
      <c r="G15" s="389"/>
      <c r="H15" s="389"/>
      <c r="I15" s="390"/>
      <c r="J15" s="391"/>
      <c r="K15" s="391"/>
      <c r="L15" s="389"/>
    </row>
    <row r="16" spans="2:18" ht="18" customHeight="1" x14ac:dyDescent="0.15">
      <c r="C16" s="386">
        <v>10</v>
      </c>
      <c r="D16" s="387"/>
      <c r="E16" s="388"/>
      <c r="F16" s="364"/>
      <c r="G16" s="389"/>
      <c r="H16" s="389"/>
      <c r="I16" s="390"/>
      <c r="J16" s="391"/>
      <c r="K16" s="391"/>
      <c r="L16" s="389"/>
    </row>
    <row r="17" spans="3:12" ht="18" customHeight="1" x14ac:dyDescent="0.15">
      <c r="C17" s="386">
        <v>11</v>
      </c>
      <c r="D17" s="387"/>
      <c r="E17" s="388"/>
      <c r="F17" s="364"/>
      <c r="G17" s="389"/>
      <c r="H17" s="389"/>
      <c r="I17" s="390"/>
      <c r="J17" s="391"/>
      <c r="K17" s="391"/>
      <c r="L17" s="389"/>
    </row>
    <row r="18" spans="3:12" ht="18" customHeight="1" x14ac:dyDescent="0.15">
      <c r="C18" s="386">
        <v>12</v>
      </c>
      <c r="D18" s="387"/>
      <c r="E18" s="388"/>
      <c r="F18" s="364"/>
      <c r="G18" s="389"/>
      <c r="H18" s="389"/>
      <c r="I18" s="390"/>
      <c r="J18" s="391"/>
      <c r="K18" s="391"/>
      <c r="L18" s="389"/>
    </row>
    <row r="19" spans="3:12" ht="18" customHeight="1" x14ac:dyDescent="0.15">
      <c r="C19" s="386">
        <v>13</v>
      </c>
      <c r="D19" s="387"/>
      <c r="E19" s="388"/>
      <c r="F19" s="364"/>
      <c r="G19" s="389"/>
      <c r="H19" s="389"/>
      <c r="I19" s="390"/>
      <c r="J19" s="391"/>
      <c r="K19" s="391"/>
      <c r="L19" s="389"/>
    </row>
    <row r="20" spans="3:12" ht="18" customHeight="1" x14ac:dyDescent="0.15">
      <c r="C20" s="386">
        <v>14</v>
      </c>
      <c r="D20" s="387"/>
      <c r="E20" s="388"/>
      <c r="F20" s="364"/>
      <c r="G20" s="389"/>
      <c r="H20" s="389"/>
      <c r="I20" s="390"/>
      <c r="J20" s="391"/>
      <c r="K20" s="391"/>
      <c r="L20" s="389"/>
    </row>
    <row r="21" spans="3:12" ht="18" customHeight="1" x14ac:dyDescent="0.15">
      <c r="C21" s="386">
        <v>15</v>
      </c>
      <c r="D21" s="387"/>
      <c r="E21" s="388"/>
      <c r="F21" s="364"/>
      <c r="G21" s="389"/>
      <c r="H21" s="389"/>
      <c r="I21" s="390"/>
      <c r="J21" s="391"/>
      <c r="K21" s="391"/>
      <c r="L21" s="389"/>
    </row>
    <row r="22" spans="3:12" ht="18" customHeight="1" x14ac:dyDescent="0.15">
      <c r="C22" s="386">
        <v>16</v>
      </c>
      <c r="D22" s="387"/>
      <c r="E22" s="388"/>
      <c r="F22" s="364"/>
      <c r="G22" s="389"/>
      <c r="H22" s="389"/>
      <c r="I22" s="390"/>
      <c r="J22" s="391"/>
      <c r="K22" s="391"/>
      <c r="L22" s="389"/>
    </row>
    <row r="23" spans="3:12" ht="18" customHeight="1" x14ac:dyDescent="0.15">
      <c r="C23" s="386">
        <v>17</v>
      </c>
      <c r="D23" s="387"/>
      <c r="E23" s="388"/>
      <c r="F23" s="364"/>
      <c r="G23" s="389"/>
      <c r="H23" s="389"/>
      <c r="I23" s="390"/>
      <c r="J23" s="391"/>
      <c r="K23" s="391"/>
      <c r="L23" s="389"/>
    </row>
    <row r="24" spans="3:12" ht="18" customHeight="1" x14ac:dyDescent="0.15">
      <c r="C24" s="386">
        <v>18</v>
      </c>
      <c r="D24" s="387"/>
      <c r="E24" s="388"/>
      <c r="F24" s="364"/>
      <c r="G24" s="389"/>
      <c r="H24" s="389"/>
      <c r="I24" s="392"/>
      <c r="J24" s="391"/>
      <c r="K24" s="391"/>
      <c r="L24" s="389"/>
    </row>
    <row r="25" spans="3:12" ht="18" customHeight="1" x14ac:dyDescent="0.15">
      <c r="C25" s="386">
        <v>19</v>
      </c>
      <c r="D25" s="387"/>
      <c r="E25" s="388"/>
      <c r="F25" s="364"/>
      <c r="G25" s="389"/>
      <c r="H25" s="389"/>
      <c r="I25" s="390"/>
      <c r="J25" s="391"/>
      <c r="K25" s="391"/>
      <c r="L25" s="389"/>
    </row>
    <row r="26" spans="3:12" ht="18" customHeight="1" x14ac:dyDescent="0.15">
      <c r="C26" s="386">
        <v>20</v>
      </c>
      <c r="D26" s="387"/>
      <c r="E26" s="388"/>
      <c r="F26" s="364"/>
      <c r="G26" s="389"/>
      <c r="H26" s="389"/>
      <c r="I26" s="390"/>
      <c r="J26" s="391"/>
      <c r="K26" s="391"/>
      <c r="L26" s="389"/>
    </row>
    <row r="27" spans="3:12" ht="18" customHeight="1" x14ac:dyDescent="0.15">
      <c r="C27" s="386">
        <v>21</v>
      </c>
      <c r="D27" s="387"/>
      <c r="E27" s="388"/>
      <c r="F27" s="364"/>
      <c r="G27" s="389"/>
      <c r="H27" s="389"/>
      <c r="I27" s="390"/>
      <c r="J27" s="391"/>
      <c r="K27" s="391"/>
      <c r="L27" s="389"/>
    </row>
    <row r="28" spans="3:12" ht="18" customHeight="1" x14ac:dyDescent="0.15">
      <c r="C28" s="386">
        <v>22</v>
      </c>
      <c r="D28" s="387"/>
      <c r="E28" s="388"/>
      <c r="F28" s="364"/>
      <c r="G28" s="389"/>
      <c r="H28" s="389"/>
      <c r="I28" s="390"/>
      <c r="J28" s="391"/>
      <c r="K28" s="391"/>
      <c r="L28" s="389"/>
    </row>
    <row r="29" spans="3:12" ht="18" customHeight="1" x14ac:dyDescent="0.15">
      <c r="C29" s="386">
        <v>23</v>
      </c>
      <c r="D29" s="387"/>
      <c r="E29" s="388"/>
      <c r="F29" s="364"/>
      <c r="G29" s="389"/>
      <c r="H29" s="389"/>
      <c r="I29" s="390"/>
      <c r="J29" s="391"/>
      <c r="K29" s="391"/>
      <c r="L29" s="389"/>
    </row>
    <row r="30" spans="3:12" ht="18" customHeight="1" x14ac:dyDescent="0.15">
      <c r="C30" s="386">
        <v>24</v>
      </c>
      <c r="D30" s="387"/>
      <c r="E30" s="388"/>
      <c r="F30" s="364"/>
      <c r="G30" s="389"/>
      <c r="H30" s="389"/>
      <c r="I30" s="390"/>
      <c r="J30" s="391"/>
      <c r="K30" s="391"/>
      <c r="L30" s="389"/>
    </row>
    <row r="31" spans="3:12" ht="18" customHeight="1" x14ac:dyDescent="0.15">
      <c r="C31" s="386">
        <v>25</v>
      </c>
      <c r="D31" s="387"/>
      <c r="E31" s="388"/>
      <c r="F31" s="364"/>
      <c r="G31" s="389"/>
      <c r="H31" s="389"/>
      <c r="I31" s="390"/>
      <c r="J31" s="391"/>
      <c r="K31" s="391"/>
      <c r="L31" s="389"/>
    </row>
    <row r="32" spans="3:12" ht="18" customHeight="1" x14ac:dyDescent="0.15">
      <c r="C32" s="386">
        <v>26</v>
      </c>
      <c r="D32" s="387"/>
      <c r="E32" s="393"/>
      <c r="F32" s="364"/>
      <c r="G32" s="389"/>
      <c r="H32" s="389"/>
      <c r="I32" s="390"/>
      <c r="J32" s="391"/>
      <c r="K32" s="391"/>
      <c r="L32" s="389"/>
    </row>
    <row r="33" spans="3:12" ht="18" customHeight="1" x14ac:dyDescent="0.15">
      <c r="C33" s="386">
        <v>27</v>
      </c>
      <c r="D33" s="387"/>
      <c r="E33" s="393"/>
      <c r="F33" s="364"/>
      <c r="G33" s="389"/>
      <c r="H33" s="389"/>
      <c r="I33" s="390"/>
      <c r="J33" s="391"/>
      <c r="K33" s="391"/>
      <c r="L33" s="389"/>
    </row>
    <row r="34" spans="3:12" ht="18" customHeight="1" x14ac:dyDescent="0.15">
      <c r="C34" s="386">
        <v>28</v>
      </c>
      <c r="D34" s="387"/>
      <c r="E34" s="393"/>
      <c r="F34" s="364"/>
      <c r="G34" s="389"/>
      <c r="H34" s="389"/>
      <c r="I34" s="390"/>
      <c r="J34" s="391"/>
      <c r="K34" s="391"/>
      <c r="L34" s="389"/>
    </row>
    <row r="35" spans="3:12" ht="18" customHeight="1" x14ac:dyDescent="0.15">
      <c r="C35" s="386">
        <v>29</v>
      </c>
      <c r="D35" s="387"/>
      <c r="E35" s="393"/>
      <c r="F35" s="364"/>
      <c r="G35" s="389"/>
      <c r="H35" s="389"/>
      <c r="I35" s="390"/>
      <c r="J35" s="391"/>
      <c r="K35" s="391"/>
      <c r="L35" s="389"/>
    </row>
    <row r="36" spans="3:12" ht="18" customHeight="1" x14ac:dyDescent="0.15">
      <c r="C36" s="386">
        <v>30</v>
      </c>
      <c r="D36" s="387"/>
      <c r="E36" s="393"/>
      <c r="F36" s="364"/>
      <c r="G36" s="389"/>
      <c r="H36" s="389"/>
      <c r="I36" s="390"/>
      <c r="J36" s="391"/>
      <c r="K36" s="391"/>
      <c r="L36" s="389"/>
    </row>
    <row r="37" spans="3:12" ht="18" customHeight="1" x14ac:dyDescent="0.15">
      <c r="C37" s="386">
        <v>31</v>
      </c>
      <c r="D37" s="387"/>
      <c r="E37" s="393"/>
      <c r="F37" s="364"/>
      <c r="G37" s="389"/>
      <c r="H37" s="389"/>
      <c r="I37" s="390"/>
      <c r="J37" s="391"/>
      <c r="K37" s="391"/>
      <c r="L37" s="389"/>
    </row>
    <row r="38" spans="3:12" ht="18" customHeight="1" x14ac:dyDescent="0.15">
      <c r="C38" s="386">
        <v>32</v>
      </c>
      <c r="D38" s="387"/>
      <c r="E38" s="393"/>
      <c r="F38" s="364"/>
      <c r="G38" s="389"/>
      <c r="H38" s="389"/>
      <c r="I38" s="390"/>
      <c r="J38" s="391"/>
      <c r="K38" s="391"/>
      <c r="L38" s="389"/>
    </row>
    <row r="39" spans="3:12" ht="18" customHeight="1" x14ac:dyDescent="0.15">
      <c r="C39" s="386">
        <v>33</v>
      </c>
      <c r="D39" s="387"/>
      <c r="E39" s="393"/>
      <c r="F39" s="364"/>
      <c r="G39" s="389"/>
      <c r="H39" s="389"/>
      <c r="I39" s="390"/>
      <c r="J39" s="391"/>
      <c r="K39" s="391"/>
      <c r="L39" s="389"/>
    </row>
    <row r="40" spans="3:12" ht="18" customHeight="1" x14ac:dyDescent="0.15">
      <c r="C40" s="386">
        <v>34</v>
      </c>
      <c r="D40" s="387"/>
      <c r="E40" s="393"/>
      <c r="F40" s="364"/>
      <c r="G40" s="389"/>
      <c r="H40" s="389"/>
      <c r="I40" s="390"/>
      <c r="J40" s="391"/>
      <c r="K40" s="391"/>
      <c r="L40" s="389"/>
    </row>
    <row r="41" spans="3:12" ht="18" customHeight="1" x14ac:dyDescent="0.15">
      <c r="C41" s="386">
        <v>35</v>
      </c>
      <c r="D41" s="387"/>
      <c r="E41" s="393"/>
      <c r="F41" s="364"/>
      <c r="G41" s="389"/>
      <c r="H41" s="389"/>
      <c r="I41" s="390"/>
      <c r="J41" s="391"/>
      <c r="K41" s="391"/>
      <c r="L41" s="389"/>
    </row>
    <row r="42" spans="3:12" ht="18" customHeight="1" x14ac:dyDescent="0.15">
      <c r="C42" s="386">
        <v>36</v>
      </c>
      <c r="D42" s="387"/>
      <c r="E42" s="393"/>
      <c r="F42" s="364"/>
      <c r="G42" s="389"/>
      <c r="H42" s="389"/>
      <c r="I42" s="390"/>
      <c r="J42" s="391"/>
      <c r="K42" s="391"/>
      <c r="L42" s="389"/>
    </row>
    <row r="43" spans="3:12" ht="18" customHeight="1" x14ac:dyDescent="0.15">
      <c r="C43" s="386">
        <v>37</v>
      </c>
      <c r="D43" s="387"/>
      <c r="E43" s="393"/>
      <c r="F43" s="364"/>
      <c r="G43" s="389"/>
      <c r="H43" s="389"/>
      <c r="I43" s="390"/>
      <c r="J43" s="391"/>
      <c r="K43" s="391"/>
      <c r="L43" s="389"/>
    </row>
    <row r="44" spans="3:12" ht="18" customHeight="1" x14ac:dyDescent="0.15">
      <c r="C44" s="386">
        <v>38</v>
      </c>
      <c r="D44" s="387"/>
      <c r="E44" s="393"/>
      <c r="F44" s="364"/>
      <c r="G44" s="389"/>
      <c r="H44" s="389"/>
      <c r="I44" s="390"/>
      <c r="J44" s="391"/>
      <c r="K44" s="391"/>
      <c r="L44" s="389"/>
    </row>
    <row r="45" spans="3:12" ht="18" customHeight="1" x14ac:dyDescent="0.15">
      <c r="C45" s="386">
        <v>39</v>
      </c>
      <c r="D45" s="387"/>
      <c r="E45" s="393"/>
      <c r="F45" s="364"/>
      <c r="G45" s="389"/>
      <c r="H45" s="389"/>
      <c r="I45" s="390"/>
      <c r="J45" s="391"/>
      <c r="K45" s="391"/>
      <c r="L45" s="389"/>
    </row>
    <row r="46" spans="3:12" ht="18" customHeight="1" x14ac:dyDescent="0.15">
      <c r="C46" s="386">
        <v>40</v>
      </c>
      <c r="D46" s="387"/>
      <c r="E46" s="393"/>
      <c r="F46" s="364"/>
      <c r="G46" s="389"/>
      <c r="H46" s="389"/>
      <c r="I46" s="390"/>
      <c r="J46" s="391"/>
      <c r="K46" s="391"/>
      <c r="L46" s="389"/>
    </row>
    <row r="47" spans="3:12" ht="18" customHeight="1" x14ac:dyDescent="0.15">
      <c r="C47" s="386">
        <v>41</v>
      </c>
      <c r="D47" s="394"/>
      <c r="E47" s="393"/>
      <c r="F47" s="363"/>
      <c r="G47" s="389"/>
      <c r="H47" s="389"/>
      <c r="I47" s="390"/>
      <c r="J47" s="391"/>
      <c r="K47" s="391"/>
      <c r="L47" s="389"/>
    </row>
    <row r="48" spans="3:12" ht="18" customHeight="1" x14ac:dyDescent="0.15">
      <c r="C48" s="386">
        <v>42</v>
      </c>
      <c r="D48" s="394"/>
      <c r="E48" s="393"/>
      <c r="F48" s="364"/>
      <c r="G48" s="389"/>
      <c r="H48" s="389"/>
      <c r="I48" s="390"/>
      <c r="J48" s="391"/>
      <c r="K48" s="391"/>
      <c r="L48" s="389"/>
    </row>
    <row r="49" spans="3:12" ht="18" customHeight="1" x14ac:dyDescent="0.15">
      <c r="C49" s="386">
        <v>43</v>
      </c>
      <c r="D49" s="394"/>
      <c r="E49" s="393"/>
      <c r="F49" s="364"/>
      <c r="G49" s="389"/>
      <c r="H49" s="389"/>
      <c r="I49" s="390"/>
      <c r="J49" s="391"/>
      <c r="K49" s="391"/>
      <c r="L49" s="389"/>
    </row>
    <row r="50" spans="3:12" ht="18" customHeight="1" x14ac:dyDescent="0.15">
      <c r="C50" s="386">
        <v>44</v>
      </c>
      <c r="D50" s="394"/>
      <c r="E50" s="393"/>
      <c r="F50" s="364"/>
      <c r="G50" s="389"/>
      <c r="H50" s="389"/>
      <c r="I50" s="390"/>
      <c r="J50" s="391"/>
      <c r="K50" s="391"/>
      <c r="L50" s="389"/>
    </row>
    <row r="51" spans="3:12" ht="18" customHeight="1" x14ac:dyDescent="0.15">
      <c r="C51" s="386">
        <v>45</v>
      </c>
      <c r="D51" s="394"/>
      <c r="E51" s="393"/>
      <c r="F51" s="364"/>
      <c r="G51" s="389"/>
      <c r="H51" s="389"/>
      <c r="I51" s="390"/>
      <c r="J51" s="391"/>
      <c r="K51" s="391"/>
      <c r="L51" s="389"/>
    </row>
    <row r="52" spans="3:12" ht="18" customHeight="1" x14ac:dyDescent="0.15">
      <c r="C52" s="386">
        <v>46</v>
      </c>
      <c r="D52" s="394"/>
      <c r="E52" s="393"/>
      <c r="F52" s="364"/>
      <c r="G52" s="389"/>
      <c r="H52" s="389"/>
      <c r="I52" s="390"/>
      <c r="J52" s="391"/>
      <c r="K52" s="391"/>
      <c r="L52" s="389"/>
    </row>
    <row r="53" spans="3:12" ht="18" customHeight="1" x14ac:dyDescent="0.15">
      <c r="C53" s="386">
        <v>47</v>
      </c>
      <c r="D53" s="394"/>
      <c r="E53" s="393"/>
      <c r="F53" s="364"/>
      <c r="G53" s="389"/>
      <c r="H53" s="389"/>
      <c r="I53" s="390"/>
      <c r="J53" s="391"/>
      <c r="K53" s="391"/>
      <c r="L53" s="389"/>
    </row>
    <row r="54" spans="3:12" ht="18" customHeight="1" x14ac:dyDescent="0.15">
      <c r="C54" s="386">
        <v>48</v>
      </c>
      <c r="D54" s="394"/>
      <c r="E54" s="393"/>
      <c r="F54" s="364"/>
      <c r="G54" s="389"/>
      <c r="H54" s="389"/>
      <c r="I54" s="390"/>
      <c r="J54" s="391"/>
      <c r="K54" s="391"/>
      <c r="L54" s="389"/>
    </row>
    <row r="55" spans="3:12" ht="18" customHeight="1" x14ac:dyDescent="0.15">
      <c r="C55" s="386">
        <v>49</v>
      </c>
      <c r="D55" s="394"/>
      <c r="E55" s="393"/>
      <c r="F55" s="364"/>
      <c r="G55" s="389"/>
      <c r="H55" s="389"/>
      <c r="I55" s="390"/>
      <c r="J55" s="391"/>
      <c r="K55" s="391"/>
      <c r="L55" s="389"/>
    </row>
    <row r="56" spans="3:12" ht="18" customHeight="1" x14ac:dyDescent="0.15">
      <c r="C56" s="386">
        <v>50</v>
      </c>
      <c r="D56" s="394"/>
      <c r="E56" s="393"/>
      <c r="F56" s="364"/>
      <c r="G56" s="389"/>
      <c r="H56" s="389"/>
      <c r="I56" s="390"/>
      <c r="J56" s="391"/>
      <c r="K56" s="391"/>
      <c r="L56" s="389"/>
    </row>
    <row r="57" spans="3:12" ht="18" customHeight="1" x14ac:dyDescent="0.15">
      <c r="C57" s="386">
        <v>51</v>
      </c>
      <c r="D57" s="394"/>
      <c r="E57" s="393"/>
      <c r="F57" s="364"/>
      <c r="G57" s="389"/>
      <c r="H57" s="389"/>
      <c r="I57" s="390"/>
      <c r="J57" s="391"/>
      <c r="K57" s="391"/>
      <c r="L57" s="389"/>
    </row>
    <row r="58" spans="3:12" ht="18" customHeight="1" x14ac:dyDescent="0.15">
      <c r="C58" s="386">
        <v>52</v>
      </c>
      <c r="D58" s="394"/>
      <c r="E58" s="393"/>
      <c r="F58" s="364"/>
      <c r="G58" s="389"/>
      <c r="H58" s="389"/>
      <c r="I58" s="390"/>
      <c r="J58" s="391"/>
      <c r="K58" s="391"/>
      <c r="L58" s="389"/>
    </row>
    <row r="59" spans="3:12" ht="18" customHeight="1" x14ac:dyDescent="0.15">
      <c r="C59" s="386">
        <v>53</v>
      </c>
      <c r="D59" s="394"/>
      <c r="E59" s="393"/>
      <c r="F59" s="364"/>
      <c r="G59" s="389"/>
      <c r="H59" s="389"/>
      <c r="I59" s="390"/>
      <c r="J59" s="391"/>
      <c r="K59" s="391"/>
      <c r="L59" s="389"/>
    </row>
    <row r="60" spans="3:12" ht="18" customHeight="1" x14ac:dyDescent="0.15">
      <c r="C60" s="386">
        <v>54</v>
      </c>
      <c r="D60" s="394"/>
      <c r="E60" s="393"/>
      <c r="F60" s="364"/>
      <c r="G60" s="389"/>
      <c r="H60" s="389"/>
      <c r="I60" s="390"/>
      <c r="J60" s="391"/>
      <c r="K60" s="391"/>
      <c r="L60" s="389"/>
    </row>
    <row r="61" spans="3:12" ht="18" customHeight="1" x14ac:dyDescent="0.15">
      <c r="C61" s="386">
        <v>55</v>
      </c>
      <c r="D61" s="394"/>
      <c r="E61" s="393"/>
      <c r="F61" s="364"/>
      <c r="G61" s="389"/>
      <c r="H61" s="389"/>
      <c r="I61" s="390"/>
      <c r="J61" s="391"/>
      <c r="K61" s="391"/>
      <c r="L61" s="389"/>
    </row>
    <row r="62" spans="3:12" ht="18" customHeight="1" x14ac:dyDescent="0.15">
      <c r="C62" s="386">
        <v>56</v>
      </c>
      <c r="D62" s="394"/>
      <c r="E62" s="393"/>
      <c r="F62" s="364"/>
      <c r="G62" s="389"/>
      <c r="H62" s="389"/>
      <c r="I62" s="390"/>
      <c r="J62" s="391"/>
      <c r="K62" s="391"/>
      <c r="L62" s="389"/>
    </row>
    <row r="63" spans="3:12" ht="18" customHeight="1" x14ac:dyDescent="0.15">
      <c r="C63" s="386">
        <v>57</v>
      </c>
      <c r="D63" s="394"/>
      <c r="E63" s="393"/>
      <c r="F63" s="364"/>
      <c r="G63" s="389"/>
      <c r="H63" s="389"/>
      <c r="I63" s="390"/>
      <c r="J63" s="391"/>
      <c r="K63" s="391"/>
      <c r="L63" s="389"/>
    </row>
    <row r="64" spans="3:12" ht="18" customHeight="1" x14ac:dyDescent="0.15">
      <c r="C64" s="386">
        <v>58</v>
      </c>
      <c r="D64" s="394"/>
      <c r="E64" s="393"/>
      <c r="F64" s="364"/>
      <c r="G64" s="389"/>
      <c r="H64" s="389"/>
      <c r="I64" s="390"/>
      <c r="J64" s="391"/>
      <c r="K64" s="391"/>
      <c r="L64" s="389"/>
    </row>
    <row r="65" spans="3:12" ht="18" customHeight="1" x14ac:dyDescent="0.15">
      <c r="C65" s="386">
        <v>59</v>
      </c>
      <c r="D65" s="394"/>
      <c r="E65" s="393"/>
      <c r="F65" s="364"/>
      <c r="G65" s="389"/>
      <c r="H65" s="389"/>
      <c r="I65" s="390"/>
      <c r="J65" s="391"/>
      <c r="K65" s="391"/>
      <c r="L65" s="389"/>
    </row>
    <row r="66" spans="3:12" ht="18" customHeight="1" x14ac:dyDescent="0.15">
      <c r="C66" s="386">
        <v>60</v>
      </c>
      <c r="D66" s="394"/>
      <c r="E66" s="393"/>
      <c r="F66" s="364"/>
      <c r="G66" s="389"/>
      <c r="H66" s="389"/>
      <c r="I66" s="390"/>
      <c r="J66" s="391"/>
      <c r="K66" s="391"/>
      <c r="L66" s="389"/>
    </row>
    <row r="67" spans="3:12" ht="18" customHeight="1" x14ac:dyDescent="0.15">
      <c r="C67" s="386">
        <v>61</v>
      </c>
      <c r="D67" s="394"/>
      <c r="E67" s="393"/>
      <c r="F67" s="364"/>
      <c r="G67" s="389"/>
      <c r="H67" s="389"/>
      <c r="I67" s="390"/>
      <c r="J67" s="391"/>
      <c r="K67" s="391"/>
      <c r="L67" s="389"/>
    </row>
    <row r="68" spans="3:12" ht="18" customHeight="1" x14ac:dyDescent="0.15">
      <c r="C68" s="386">
        <v>62</v>
      </c>
      <c r="D68" s="394"/>
      <c r="E68" s="393"/>
      <c r="F68" s="364"/>
      <c r="G68" s="389"/>
      <c r="H68" s="389"/>
      <c r="I68" s="390"/>
      <c r="J68" s="391"/>
      <c r="K68" s="391"/>
      <c r="L68" s="389"/>
    </row>
    <row r="69" spans="3:12" ht="18" customHeight="1" x14ac:dyDescent="0.15">
      <c r="C69" s="386">
        <v>63</v>
      </c>
      <c r="D69" s="394"/>
      <c r="E69" s="393"/>
      <c r="F69" s="364"/>
      <c r="G69" s="389"/>
      <c r="H69" s="389"/>
      <c r="I69" s="390"/>
      <c r="J69" s="391"/>
      <c r="K69" s="391"/>
      <c r="L69" s="389"/>
    </row>
    <row r="70" spans="3:12" ht="18" customHeight="1" x14ac:dyDescent="0.15">
      <c r="C70" s="386">
        <v>64</v>
      </c>
      <c r="D70" s="394"/>
      <c r="E70" s="393"/>
      <c r="F70" s="364"/>
      <c r="G70" s="389"/>
      <c r="H70" s="389"/>
      <c r="I70" s="390"/>
      <c r="J70" s="391"/>
      <c r="K70" s="391"/>
      <c r="L70" s="389"/>
    </row>
    <row r="71" spans="3:12" ht="18" customHeight="1" x14ac:dyDescent="0.15">
      <c r="C71" s="386">
        <v>65</v>
      </c>
      <c r="D71" s="394"/>
      <c r="E71" s="393"/>
      <c r="F71" s="364"/>
      <c r="G71" s="389"/>
      <c r="H71" s="389"/>
      <c r="I71" s="390"/>
      <c r="J71" s="391"/>
      <c r="K71" s="391"/>
      <c r="L71" s="389"/>
    </row>
    <row r="72" spans="3:12" ht="18" customHeight="1" x14ac:dyDescent="0.15">
      <c r="C72" s="386">
        <v>66</v>
      </c>
      <c r="D72" s="394"/>
      <c r="E72" s="393"/>
      <c r="F72" s="364"/>
      <c r="G72" s="389"/>
      <c r="H72" s="389"/>
      <c r="I72" s="390"/>
      <c r="J72" s="391"/>
      <c r="K72" s="391"/>
      <c r="L72" s="389"/>
    </row>
    <row r="73" spans="3:12" ht="18" customHeight="1" x14ac:dyDescent="0.15">
      <c r="C73" s="386">
        <v>67</v>
      </c>
      <c r="D73" s="394"/>
      <c r="E73" s="393"/>
      <c r="F73" s="364"/>
      <c r="G73" s="389"/>
      <c r="H73" s="389"/>
      <c r="I73" s="390"/>
      <c r="J73" s="391"/>
      <c r="K73" s="391"/>
      <c r="L73" s="389"/>
    </row>
    <row r="74" spans="3:12" ht="18" customHeight="1" x14ac:dyDescent="0.15">
      <c r="C74" s="386">
        <v>68</v>
      </c>
      <c r="D74" s="394"/>
      <c r="E74" s="393"/>
      <c r="F74" s="364"/>
      <c r="G74" s="389"/>
      <c r="H74" s="389"/>
      <c r="I74" s="390"/>
      <c r="J74" s="391"/>
      <c r="K74" s="391"/>
      <c r="L74" s="389"/>
    </row>
    <row r="75" spans="3:12" ht="18" customHeight="1" x14ac:dyDescent="0.15">
      <c r="C75" s="386">
        <v>69</v>
      </c>
      <c r="D75" s="394"/>
      <c r="E75" s="393"/>
      <c r="F75" s="364"/>
      <c r="G75" s="389"/>
      <c r="H75" s="389"/>
      <c r="I75" s="390"/>
      <c r="J75" s="391"/>
      <c r="K75" s="391"/>
      <c r="L75" s="389"/>
    </row>
    <row r="76" spans="3:12" ht="18" customHeight="1" x14ac:dyDescent="0.15">
      <c r="C76" s="386">
        <v>70</v>
      </c>
      <c r="D76" s="394"/>
      <c r="E76" s="393"/>
      <c r="F76" s="364"/>
      <c r="G76" s="389"/>
      <c r="H76" s="389"/>
      <c r="I76" s="390"/>
      <c r="J76" s="391"/>
      <c r="K76" s="391"/>
      <c r="L76" s="389"/>
    </row>
    <row r="77" spans="3:12" ht="18" customHeight="1" x14ac:dyDescent="0.15">
      <c r="C77" s="386">
        <v>71</v>
      </c>
      <c r="D77" s="394"/>
      <c r="E77" s="393"/>
      <c r="F77" s="364"/>
      <c r="G77" s="389"/>
      <c r="H77" s="389"/>
      <c r="I77" s="390"/>
      <c r="J77" s="391"/>
      <c r="K77" s="391"/>
      <c r="L77" s="389"/>
    </row>
    <row r="78" spans="3:12" ht="18" customHeight="1" x14ac:dyDescent="0.15">
      <c r="C78" s="386">
        <v>72</v>
      </c>
      <c r="D78" s="394"/>
      <c r="E78" s="393"/>
      <c r="F78" s="364"/>
      <c r="G78" s="389"/>
      <c r="H78" s="389"/>
      <c r="I78" s="390"/>
      <c r="J78" s="391"/>
      <c r="K78" s="391"/>
      <c r="L78" s="389"/>
    </row>
    <row r="79" spans="3:12" ht="18" customHeight="1" x14ac:dyDescent="0.15">
      <c r="C79" s="386">
        <v>73</v>
      </c>
      <c r="D79" s="394"/>
      <c r="E79" s="393"/>
      <c r="F79" s="364"/>
      <c r="G79" s="389"/>
      <c r="H79" s="389"/>
      <c r="I79" s="390"/>
      <c r="J79" s="391"/>
      <c r="K79" s="391"/>
      <c r="L79" s="389"/>
    </row>
    <row r="80" spans="3:12" ht="18" customHeight="1" x14ac:dyDescent="0.15">
      <c r="C80" s="386">
        <v>74</v>
      </c>
      <c r="D80" s="394"/>
      <c r="E80" s="393"/>
      <c r="F80" s="364"/>
      <c r="G80" s="389"/>
      <c r="H80" s="389"/>
      <c r="I80" s="390"/>
      <c r="J80" s="391"/>
      <c r="K80" s="391"/>
      <c r="L80" s="389"/>
    </row>
    <row r="81" spans="3:12" ht="18" customHeight="1" x14ac:dyDescent="0.15">
      <c r="C81" s="386">
        <v>75</v>
      </c>
      <c r="D81" s="394"/>
      <c r="E81" s="393"/>
      <c r="F81" s="364"/>
      <c r="G81" s="389"/>
      <c r="H81" s="389"/>
      <c r="I81" s="390"/>
      <c r="J81" s="391"/>
      <c r="K81" s="391"/>
      <c r="L81" s="389"/>
    </row>
    <row r="82" spans="3:12" ht="18" customHeight="1" x14ac:dyDescent="0.15">
      <c r="C82" s="386">
        <v>76</v>
      </c>
      <c r="D82" s="394"/>
      <c r="E82" s="393"/>
      <c r="F82" s="364"/>
      <c r="G82" s="389"/>
      <c r="H82" s="389"/>
      <c r="I82" s="390"/>
      <c r="J82" s="391"/>
      <c r="K82" s="391"/>
      <c r="L82" s="389"/>
    </row>
    <row r="83" spans="3:12" ht="18" customHeight="1" x14ac:dyDescent="0.15">
      <c r="C83" s="386">
        <v>77</v>
      </c>
      <c r="D83" s="394"/>
      <c r="E83" s="393"/>
      <c r="F83" s="364"/>
      <c r="G83" s="389"/>
      <c r="H83" s="389"/>
      <c r="I83" s="390"/>
      <c r="J83" s="391"/>
      <c r="K83" s="391"/>
      <c r="L83" s="389"/>
    </row>
    <row r="84" spans="3:12" ht="18" customHeight="1" x14ac:dyDescent="0.15">
      <c r="C84" s="386">
        <v>78</v>
      </c>
      <c r="D84" s="394"/>
      <c r="E84" s="393"/>
      <c r="F84" s="364"/>
      <c r="G84" s="389"/>
      <c r="H84" s="389"/>
      <c r="I84" s="390"/>
      <c r="J84" s="391"/>
      <c r="K84" s="391"/>
      <c r="L84" s="389"/>
    </row>
    <row r="85" spans="3:12" ht="18" customHeight="1" x14ac:dyDescent="0.15">
      <c r="C85" s="386">
        <v>79</v>
      </c>
      <c r="D85" s="394"/>
      <c r="E85" s="393"/>
      <c r="F85" s="364"/>
      <c r="G85" s="389"/>
      <c r="H85" s="389"/>
      <c r="I85" s="390"/>
      <c r="J85" s="391"/>
      <c r="K85" s="391"/>
      <c r="L85" s="389"/>
    </row>
    <row r="86" spans="3:12" ht="18" customHeight="1" x14ac:dyDescent="0.15">
      <c r="C86" s="386">
        <v>80</v>
      </c>
      <c r="D86" s="394"/>
      <c r="E86" s="393"/>
      <c r="F86" s="364"/>
      <c r="G86" s="389"/>
      <c r="H86" s="389"/>
      <c r="I86" s="390"/>
      <c r="J86" s="391"/>
      <c r="K86" s="391"/>
      <c r="L86" s="389"/>
    </row>
    <row r="87" spans="3:12" ht="18" customHeight="1" x14ac:dyDescent="0.15">
      <c r="C87" s="386">
        <v>81</v>
      </c>
      <c r="D87" s="394"/>
      <c r="E87" s="393"/>
      <c r="F87" s="363"/>
      <c r="G87" s="389"/>
      <c r="H87" s="389"/>
      <c r="I87" s="390"/>
      <c r="J87" s="391"/>
      <c r="K87" s="391"/>
      <c r="L87" s="389"/>
    </row>
    <row r="88" spans="3:12" ht="18" customHeight="1" x14ac:dyDescent="0.15">
      <c r="C88" s="386">
        <v>82</v>
      </c>
      <c r="D88" s="394"/>
      <c r="E88" s="393"/>
      <c r="F88" s="364"/>
      <c r="G88" s="389"/>
      <c r="H88" s="389"/>
      <c r="I88" s="390"/>
      <c r="J88" s="391"/>
      <c r="K88" s="391"/>
      <c r="L88" s="389"/>
    </row>
    <row r="89" spans="3:12" ht="18" customHeight="1" x14ac:dyDescent="0.15">
      <c r="C89" s="386">
        <v>83</v>
      </c>
      <c r="D89" s="394"/>
      <c r="E89" s="393"/>
      <c r="F89" s="364"/>
      <c r="G89" s="389"/>
      <c r="H89" s="389"/>
      <c r="I89" s="390"/>
      <c r="J89" s="391"/>
      <c r="K89" s="391"/>
      <c r="L89" s="389"/>
    </row>
    <row r="90" spans="3:12" ht="18" customHeight="1" x14ac:dyDescent="0.15">
      <c r="C90" s="386">
        <v>84</v>
      </c>
      <c r="D90" s="394"/>
      <c r="E90" s="393"/>
      <c r="F90" s="364"/>
      <c r="G90" s="389"/>
      <c r="H90" s="389"/>
      <c r="I90" s="390"/>
      <c r="J90" s="391"/>
      <c r="K90" s="391"/>
      <c r="L90" s="389"/>
    </row>
    <row r="91" spans="3:12" ht="18" customHeight="1" x14ac:dyDescent="0.15">
      <c r="C91" s="386">
        <v>85</v>
      </c>
      <c r="D91" s="394"/>
      <c r="E91" s="393"/>
      <c r="F91" s="364"/>
      <c r="G91" s="389"/>
      <c r="H91" s="389"/>
      <c r="I91" s="390"/>
      <c r="J91" s="391"/>
      <c r="K91" s="391"/>
      <c r="L91" s="389"/>
    </row>
    <row r="92" spans="3:12" ht="18" customHeight="1" x14ac:dyDescent="0.15">
      <c r="C92" s="386">
        <v>86</v>
      </c>
      <c r="D92" s="394"/>
      <c r="E92" s="393"/>
      <c r="F92" s="364"/>
      <c r="G92" s="389"/>
      <c r="H92" s="389"/>
      <c r="I92" s="390"/>
      <c r="J92" s="391"/>
      <c r="K92" s="391"/>
      <c r="L92" s="389"/>
    </row>
    <row r="93" spans="3:12" ht="18" customHeight="1" x14ac:dyDescent="0.15">
      <c r="C93" s="386">
        <v>87</v>
      </c>
      <c r="D93" s="394"/>
      <c r="E93" s="393"/>
      <c r="F93" s="364"/>
      <c r="G93" s="389"/>
      <c r="H93" s="389"/>
      <c r="I93" s="390"/>
      <c r="J93" s="391"/>
      <c r="K93" s="391"/>
      <c r="L93" s="389"/>
    </row>
    <row r="94" spans="3:12" ht="18" customHeight="1" x14ac:dyDescent="0.15">
      <c r="C94" s="386">
        <v>88</v>
      </c>
      <c r="D94" s="394"/>
      <c r="E94" s="393"/>
      <c r="F94" s="364"/>
      <c r="G94" s="389"/>
      <c r="H94" s="389"/>
      <c r="I94" s="390"/>
      <c r="J94" s="391"/>
      <c r="K94" s="391"/>
      <c r="L94" s="389"/>
    </row>
    <row r="95" spans="3:12" ht="18" customHeight="1" x14ac:dyDescent="0.15">
      <c r="C95" s="386">
        <v>89</v>
      </c>
      <c r="D95" s="394"/>
      <c r="E95" s="393"/>
      <c r="F95" s="364"/>
      <c r="G95" s="389"/>
      <c r="H95" s="389"/>
      <c r="I95" s="390"/>
      <c r="J95" s="391"/>
      <c r="K95" s="391"/>
      <c r="L95" s="389"/>
    </row>
    <row r="96" spans="3:12" ht="18" customHeight="1" x14ac:dyDescent="0.15">
      <c r="C96" s="386">
        <v>90</v>
      </c>
      <c r="D96" s="394"/>
      <c r="E96" s="393"/>
      <c r="F96" s="364"/>
      <c r="G96" s="389"/>
      <c r="H96" s="389"/>
      <c r="I96" s="390"/>
      <c r="J96" s="391"/>
      <c r="K96" s="391"/>
      <c r="L96" s="389"/>
    </row>
    <row r="97" spans="3:12" ht="18" customHeight="1" x14ac:dyDescent="0.15">
      <c r="C97" s="386">
        <v>91</v>
      </c>
      <c r="D97" s="394"/>
      <c r="E97" s="393"/>
      <c r="F97" s="364"/>
      <c r="G97" s="389"/>
      <c r="H97" s="389"/>
      <c r="I97" s="390"/>
      <c r="J97" s="391"/>
      <c r="K97" s="391"/>
      <c r="L97" s="389"/>
    </row>
    <row r="98" spans="3:12" ht="18" customHeight="1" x14ac:dyDescent="0.15">
      <c r="C98" s="386">
        <v>92</v>
      </c>
      <c r="D98" s="394"/>
      <c r="E98" s="393"/>
      <c r="F98" s="364"/>
      <c r="G98" s="389"/>
      <c r="H98" s="389"/>
      <c r="I98" s="390"/>
      <c r="J98" s="391"/>
      <c r="K98" s="391"/>
      <c r="L98" s="389"/>
    </row>
    <row r="99" spans="3:12" ht="18" customHeight="1" x14ac:dyDescent="0.15">
      <c r="C99" s="386">
        <v>93</v>
      </c>
      <c r="D99" s="394"/>
      <c r="E99" s="393"/>
      <c r="F99" s="364"/>
      <c r="G99" s="389"/>
      <c r="H99" s="389"/>
      <c r="I99" s="390"/>
      <c r="J99" s="391"/>
      <c r="K99" s="391"/>
      <c r="L99" s="389"/>
    </row>
    <row r="100" spans="3:12" ht="18" customHeight="1" x14ac:dyDescent="0.15">
      <c r="C100" s="386">
        <v>94</v>
      </c>
      <c r="D100" s="394"/>
      <c r="E100" s="393"/>
      <c r="F100" s="364"/>
      <c r="G100" s="389"/>
      <c r="H100" s="389"/>
      <c r="I100" s="390"/>
      <c r="J100" s="391"/>
      <c r="K100" s="391"/>
      <c r="L100" s="389"/>
    </row>
    <row r="101" spans="3:12" ht="18" customHeight="1" x14ac:dyDescent="0.15">
      <c r="C101" s="386">
        <v>95</v>
      </c>
      <c r="D101" s="394"/>
      <c r="E101" s="393"/>
      <c r="F101" s="364"/>
      <c r="G101" s="389"/>
      <c r="H101" s="389"/>
      <c r="I101" s="390"/>
      <c r="J101" s="391"/>
      <c r="K101" s="391"/>
      <c r="L101" s="389"/>
    </row>
    <row r="102" spans="3:12" ht="18" customHeight="1" x14ac:dyDescent="0.15">
      <c r="C102" s="386">
        <v>96</v>
      </c>
      <c r="D102" s="394"/>
      <c r="E102" s="393"/>
      <c r="F102" s="364"/>
      <c r="G102" s="389"/>
      <c r="H102" s="389"/>
      <c r="I102" s="390"/>
      <c r="J102" s="391"/>
      <c r="K102" s="391"/>
      <c r="L102" s="389"/>
    </row>
    <row r="103" spans="3:12" ht="18" customHeight="1" x14ac:dyDescent="0.15">
      <c r="C103" s="386">
        <v>97</v>
      </c>
      <c r="D103" s="394"/>
      <c r="E103" s="393"/>
      <c r="F103" s="364"/>
      <c r="G103" s="389"/>
      <c r="H103" s="389"/>
      <c r="I103" s="390"/>
      <c r="J103" s="391"/>
      <c r="K103" s="391"/>
      <c r="L103" s="389"/>
    </row>
    <row r="104" spans="3:12" ht="18" customHeight="1" x14ac:dyDescent="0.15">
      <c r="C104" s="386">
        <v>98</v>
      </c>
      <c r="D104" s="394"/>
      <c r="E104" s="393"/>
      <c r="F104" s="364"/>
      <c r="G104" s="389"/>
      <c r="H104" s="389"/>
      <c r="I104" s="390"/>
      <c r="J104" s="391"/>
      <c r="K104" s="391"/>
      <c r="L104" s="389"/>
    </row>
    <row r="105" spans="3:12" ht="18" customHeight="1" x14ac:dyDescent="0.15">
      <c r="C105" s="386">
        <v>99</v>
      </c>
      <c r="D105" s="394"/>
      <c r="E105" s="393"/>
      <c r="F105" s="364"/>
      <c r="G105" s="389"/>
      <c r="H105" s="389"/>
      <c r="I105" s="390"/>
      <c r="J105" s="391"/>
      <c r="K105" s="391"/>
      <c r="L105" s="389"/>
    </row>
    <row r="106" spans="3:12" ht="18" customHeight="1" x14ac:dyDescent="0.15">
      <c r="C106" s="386">
        <v>100</v>
      </c>
      <c r="D106" s="394"/>
      <c r="E106" s="393"/>
      <c r="F106" s="364"/>
      <c r="G106" s="389"/>
      <c r="H106" s="389"/>
      <c r="I106" s="390"/>
      <c r="J106" s="391"/>
      <c r="K106" s="391"/>
      <c r="L106" s="389"/>
    </row>
    <row r="107" spans="3:12" ht="18" customHeight="1" x14ac:dyDescent="0.15">
      <c r="C107" s="386">
        <v>101</v>
      </c>
      <c r="D107" s="394"/>
      <c r="E107" s="393"/>
      <c r="F107" s="364"/>
      <c r="G107" s="389"/>
      <c r="H107" s="389"/>
      <c r="I107" s="390"/>
      <c r="J107" s="391"/>
      <c r="K107" s="391"/>
      <c r="L107" s="389"/>
    </row>
    <row r="108" spans="3:12" ht="18" customHeight="1" x14ac:dyDescent="0.15">
      <c r="C108" s="386">
        <v>102</v>
      </c>
      <c r="D108" s="394"/>
      <c r="E108" s="393"/>
      <c r="F108" s="364"/>
      <c r="G108" s="389"/>
      <c r="H108" s="389"/>
      <c r="I108" s="390"/>
      <c r="J108" s="391"/>
      <c r="K108" s="391"/>
      <c r="L108" s="389"/>
    </row>
    <row r="109" spans="3:12" ht="18" customHeight="1" x14ac:dyDescent="0.15">
      <c r="C109" s="386">
        <v>103</v>
      </c>
      <c r="D109" s="394"/>
      <c r="E109" s="393"/>
      <c r="F109" s="364"/>
      <c r="G109" s="389"/>
      <c r="H109" s="389"/>
      <c r="I109" s="390"/>
      <c r="J109" s="391"/>
      <c r="K109" s="391"/>
      <c r="L109" s="389"/>
    </row>
    <row r="110" spans="3:12" ht="18" customHeight="1" x14ac:dyDescent="0.15">
      <c r="C110" s="386">
        <v>104</v>
      </c>
      <c r="D110" s="394"/>
      <c r="E110" s="393"/>
      <c r="F110" s="364"/>
      <c r="G110" s="389"/>
      <c r="H110" s="389"/>
      <c r="I110" s="390"/>
      <c r="J110" s="391"/>
      <c r="K110" s="391"/>
      <c r="L110" s="389"/>
    </row>
    <row r="111" spans="3:12" ht="18" customHeight="1" x14ac:dyDescent="0.15">
      <c r="C111" s="386">
        <v>105</v>
      </c>
      <c r="D111" s="394"/>
      <c r="E111" s="393"/>
      <c r="F111" s="364"/>
      <c r="G111" s="389"/>
      <c r="H111" s="389"/>
      <c r="I111" s="390"/>
      <c r="J111" s="391"/>
      <c r="K111" s="391"/>
      <c r="L111" s="389"/>
    </row>
    <row r="112" spans="3:12" ht="18" customHeight="1" x14ac:dyDescent="0.15">
      <c r="C112" s="386">
        <v>106</v>
      </c>
      <c r="D112" s="394"/>
      <c r="E112" s="393"/>
      <c r="F112" s="364"/>
      <c r="G112" s="389"/>
      <c r="H112" s="389"/>
      <c r="I112" s="390"/>
      <c r="J112" s="391"/>
      <c r="K112" s="391"/>
      <c r="L112" s="389"/>
    </row>
    <row r="113" spans="3:12" ht="18" customHeight="1" x14ac:dyDescent="0.15">
      <c r="C113" s="386">
        <v>107</v>
      </c>
      <c r="D113" s="394"/>
      <c r="E113" s="393"/>
      <c r="F113" s="364"/>
      <c r="G113" s="389"/>
      <c r="H113" s="389"/>
      <c r="I113" s="390"/>
      <c r="J113" s="391"/>
      <c r="K113" s="391"/>
      <c r="L113" s="389"/>
    </row>
    <row r="114" spans="3:12" ht="18" customHeight="1" x14ac:dyDescent="0.15">
      <c r="C114" s="386">
        <v>108</v>
      </c>
      <c r="D114" s="394"/>
      <c r="E114" s="393"/>
      <c r="F114" s="364"/>
      <c r="G114" s="389"/>
      <c r="H114" s="389"/>
      <c r="I114" s="390"/>
      <c r="J114" s="391"/>
      <c r="K114" s="391"/>
      <c r="L114" s="389"/>
    </row>
    <row r="115" spans="3:12" ht="18" customHeight="1" x14ac:dyDescent="0.15">
      <c r="C115" s="386">
        <v>109</v>
      </c>
      <c r="D115" s="394"/>
      <c r="E115" s="393"/>
      <c r="F115" s="364"/>
      <c r="G115" s="389"/>
      <c r="H115" s="389"/>
      <c r="I115" s="390"/>
      <c r="J115" s="391"/>
      <c r="K115" s="391"/>
      <c r="L115" s="389"/>
    </row>
    <row r="116" spans="3:12" ht="18" customHeight="1" x14ac:dyDescent="0.15">
      <c r="C116" s="386">
        <v>110</v>
      </c>
      <c r="D116" s="394"/>
      <c r="E116" s="393"/>
      <c r="F116" s="364"/>
      <c r="G116" s="389"/>
      <c r="H116" s="389"/>
      <c r="I116" s="390"/>
      <c r="J116" s="391"/>
      <c r="K116" s="391"/>
      <c r="L116" s="389"/>
    </row>
    <row r="117" spans="3:12" ht="18" customHeight="1" x14ac:dyDescent="0.15">
      <c r="C117" s="386">
        <v>111</v>
      </c>
      <c r="D117" s="394"/>
      <c r="E117" s="393"/>
      <c r="F117" s="364"/>
      <c r="G117" s="389"/>
      <c r="H117" s="389"/>
      <c r="I117" s="390"/>
      <c r="J117" s="391"/>
      <c r="K117" s="391"/>
      <c r="L117" s="389"/>
    </row>
    <row r="118" spans="3:12" ht="18" customHeight="1" x14ac:dyDescent="0.15">
      <c r="C118" s="386">
        <v>112</v>
      </c>
      <c r="D118" s="394"/>
      <c r="E118" s="393"/>
      <c r="F118" s="364"/>
      <c r="G118" s="389"/>
      <c r="H118" s="389"/>
      <c r="I118" s="390"/>
      <c r="J118" s="391"/>
      <c r="K118" s="391"/>
      <c r="L118" s="389"/>
    </row>
    <row r="119" spans="3:12" ht="18" customHeight="1" x14ac:dyDescent="0.15">
      <c r="C119" s="386">
        <v>113</v>
      </c>
      <c r="D119" s="394"/>
      <c r="E119" s="393"/>
      <c r="F119" s="364"/>
      <c r="G119" s="389"/>
      <c r="H119" s="389"/>
      <c r="I119" s="390"/>
      <c r="J119" s="391"/>
      <c r="K119" s="391"/>
      <c r="L119" s="389"/>
    </row>
    <row r="120" spans="3:12" ht="18" customHeight="1" x14ac:dyDescent="0.15">
      <c r="C120" s="386">
        <v>114</v>
      </c>
      <c r="D120" s="394"/>
      <c r="E120" s="393"/>
      <c r="F120" s="364"/>
      <c r="G120" s="389"/>
      <c r="H120" s="389"/>
      <c r="I120" s="390"/>
      <c r="J120" s="391"/>
      <c r="K120" s="391"/>
      <c r="L120" s="389"/>
    </row>
    <row r="121" spans="3:12" ht="18" customHeight="1" x14ac:dyDescent="0.15">
      <c r="C121" s="386">
        <v>115</v>
      </c>
      <c r="D121" s="394"/>
      <c r="E121" s="393"/>
      <c r="F121" s="364"/>
      <c r="G121" s="389"/>
      <c r="H121" s="389"/>
      <c r="I121" s="390"/>
      <c r="J121" s="391"/>
      <c r="K121" s="391"/>
      <c r="L121" s="389"/>
    </row>
    <row r="122" spans="3:12" ht="18" customHeight="1" x14ac:dyDescent="0.15">
      <c r="C122" s="386">
        <v>116</v>
      </c>
      <c r="D122" s="394"/>
      <c r="E122" s="393"/>
      <c r="F122" s="364"/>
      <c r="G122" s="389"/>
      <c r="H122" s="389"/>
      <c r="I122" s="390"/>
      <c r="J122" s="391"/>
      <c r="K122" s="391"/>
      <c r="L122" s="389"/>
    </row>
    <row r="123" spans="3:12" ht="18" customHeight="1" x14ac:dyDescent="0.15">
      <c r="C123" s="386">
        <v>117</v>
      </c>
      <c r="D123" s="394"/>
      <c r="E123" s="393"/>
      <c r="F123" s="364"/>
      <c r="G123" s="389"/>
      <c r="H123" s="389"/>
      <c r="I123" s="390"/>
      <c r="J123" s="391"/>
      <c r="K123" s="391"/>
      <c r="L123" s="389"/>
    </row>
    <row r="124" spans="3:12" ht="18" customHeight="1" x14ac:dyDescent="0.15">
      <c r="C124" s="386">
        <v>118</v>
      </c>
      <c r="D124" s="394"/>
      <c r="E124" s="393"/>
      <c r="F124" s="364"/>
      <c r="G124" s="389"/>
      <c r="H124" s="389"/>
      <c r="I124" s="390"/>
      <c r="J124" s="391"/>
      <c r="K124" s="391"/>
      <c r="L124" s="389"/>
    </row>
    <row r="125" spans="3:12" ht="18" customHeight="1" x14ac:dyDescent="0.15">
      <c r="C125" s="386">
        <v>119</v>
      </c>
      <c r="D125" s="394"/>
      <c r="E125" s="393"/>
      <c r="F125" s="364"/>
      <c r="G125" s="389"/>
      <c r="H125" s="389"/>
      <c r="I125" s="390"/>
      <c r="J125" s="391"/>
      <c r="K125" s="391"/>
      <c r="L125" s="389"/>
    </row>
    <row r="126" spans="3:12" ht="18" customHeight="1" x14ac:dyDescent="0.15">
      <c r="C126" s="395">
        <v>120</v>
      </c>
      <c r="D126" s="396"/>
      <c r="E126" s="397"/>
      <c r="F126" s="371"/>
      <c r="G126" s="398"/>
      <c r="H126" s="398"/>
      <c r="I126" s="399"/>
      <c r="J126" s="400"/>
      <c r="K126" s="400"/>
      <c r="L126" s="398"/>
    </row>
    <row r="127" spans="3:12" ht="18" customHeight="1" x14ac:dyDescent="0.15">
      <c r="C127" s="401"/>
    </row>
    <row r="128" spans="3:12" ht="18" customHeight="1" x14ac:dyDescent="0.15">
      <c r="E128" s="375">
        <f>COUNTA(E7:E126)</f>
        <v>1</v>
      </c>
    </row>
  </sheetData>
  <sheetProtection formatCells="0" formatRows="0" insertRows="0"/>
  <protectedRanges>
    <protectedRange sqref="G8:L126 G7 L7 E8:E126" name="範囲1"/>
    <protectedRange sqref="E7" name="範囲1_1"/>
    <protectedRange sqref="H7:K7" name="範囲1_3"/>
  </protectedRanges>
  <mergeCells count="1">
    <mergeCell ref="I4:L4"/>
  </mergeCells>
  <phoneticPr fontId="1"/>
  <dataValidations count="1">
    <dataValidation type="list" allowBlank="1" showInputMessage="1" showErrorMessage="1" sqref="G7:G126" xr:uid="{00000000-0002-0000-0300-000000000000}">
      <formula1>$N$2:$N$4</formula1>
    </dataValidation>
  </dataValidations>
  <pageMargins left="0.74803149606299213" right="0.74803149606299213" top="0.98425196850393704" bottom="0.39370078740157483" header="0.51181102362204722" footer="0.31496062992125984"/>
  <pageSetup paperSize="9" scale="85"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B1:X85"/>
  <sheetViews>
    <sheetView view="pageBreakPreview" zoomScale="85" zoomScaleNormal="75" zoomScaleSheetLayoutView="85" workbookViewId="0">
      <pane ySplit="5" topLeftCell="A6" activePane="bottomLeft" state="frozen"/>
      <selection activeCell="J12" sqref="J12"/>
      <selection pane="bottomLeft" activeCell="Z14" sqref="Z14"/>
    </sheetView>
  </sheetViews>
  <sheetFormatPr defaultRowHeight="24" customHeight="1" x14ac:dyDescent="0.15"/>
  <cols>
    <col min="1" max="1" width="1.875" style="403" customWidth="1"/>
    <col min="2" max="2" width="3.75" style="403" customWidth="1"/>
    <col min="3" max="3" width="3.125" style="403" customWidth="1"/>
    <col min="4" max="4" width="21.375" style="403" customWidth="1"/>
    <col min="5" max="6" width="2.125" style="403" customWidth="1"/>
    <col min="7" max="7" width="20.125" style="403" customWidth="1"/>
    <col min="8" max="9" width="2.125" style="403" customWidth="1"/>
    <col min="10" max="10" width="19.625" style="403" customWidth="1"/>
    <col min="11" max="11" width="2.5" style="403" bestFit="1" customWidth="1"/>
    <col min="12" max="12" width="12.625" style="403" customWidth="1"/>
    <col min="13" max="13" width="2.5" style="403" customWidth="1"/>
    <col min="14" max="14" width="2.625" style="403" customWidth="1"/>
    <col min="15" max="15" width="12.625" style="403" customWidth="1"/>
    <col min="16" max="17" width="2.375" style="403" customWidth="1"/>
    <col min="18" max="18" width="12.625" style="403" customWidth="1"/>
    <col min="19" max="19" width="2.5" style="403" customWidth="1"/>
    <col min="20" max="20" width="2.625" style="403" customWidth="1"/>
    <col min="21" max="21" width="12.625" style="403" customWidth="1"/>
    <col min="22" max="22" width="5.625" style="403" customWidth="1"/>
    <col min="23" max="16384" width="9" style="403"/>
  </cols>
  <sheetData>
    <row r="1" spans="2:24" ht="18.75" customHeight="1" x14ac:dyDescent="0.15">
      <c r="B1" s="402" t="s">
        <v>599</v>
      </c>
      <c r="I1" s="404"/>
      <c r="J1" s="404"/>
      <c r="K1" s="404"/>
      <c r="M1" s="404"/>
      <c r="N1" s="404"/>
      <c r="O1" s="404"/>
      <c r="P1" s="404"/>
      <c r="Q1" s="404"/>
      <c r="R1" s="404"/>
      <c r="S1" s="404"/>
      <c r="T1" s="404"/>
      <c r="U1" s="404"/>
    </row>
    <row r="2" spans="2:24" ht="18.75" customHeight="1" x14ac:dyDescent="0.15">
      <c r="H2" s="405"/>
      <c r="I2" s="405"/>
      <c r="J2" s="405"/>
      <c r="K2" s="405"/>
      <c r="L2" s="405"/>
      <c r="M2" s="405"/>
      <c r="N2" s="405"/>
      <c r="P2" s="402"/>
      <c r="Q2" s="402"/>
      <c r="R2" s="402" t="s">
        <v>625</v>
      </c>
      <c r="S2" s="402"/>
    </row>
    <row r="3" spans="2:24" s="402" customFormat="1" ht="18.75" customHeight="1" x14ac:dyDescent="0.15">
      <c r="I3" s="406" t="s">
        <v>637</v>
      </c>
      <c r="J3" s="534" t="str">
        <f>IF('（別紙３）新任訪問看護職員名簿'!E7="","",'（別紙３）新任訪問看護職員名簿'!E7)</f>
        <v>谷町○子</v>
      </c>
      <c r="K3" s="405"/>
      <c r="L3" s="406" t="s">
        <v>118</v>
      </c>
      <c r="M3" s="645" t="str">
        <f>IF('（別表２第１号様式）交付申請書'!J8="","",'（別表２第１号様式）交付申請書'!J8)</f>
        <v>〇△□訪問看護ステーション</v>
      </c>
      <c r="N3" s="645" t="str">
        <f>IF('（別表２第１号様式）交付申請書'!U1="","",'（別表２第１号様式）交付申請書'!U1)</f>
        <v/>
      </c>
      <c r="O3" s="645" t="str">
        <f>IF('（別表２第１号様式）交付申請書'!V1="","",'（別表２第１号様式）交付申請書'!V1)</f>
        <v/>
      </c>
      <c r="P3" s="645" t="str">
        <f>IF('（別表２第１号様式）交付申請書'!W1="","",'（別表２第１号様式）交付申請書'!W1)</f>
        <v/>
      </c>
      <c r="Q3" s="645" t="str">
        <f>IF('（別表２第１号様式）交付申請書'!X1="","",'（別表２第１号様式）交付申請書'!X1)</f>
        <v/>
      </c>
      <c r="R3" s="645" t="str">
        <f>IF('（別表２第１号様式）交付申請書'!Y1="","",'（別表２第１号様式）交付申請書'!Y1)</f>
        <v/>
      </c>
      <c r="S3" s="645" t="str">
        <f>IF('（別表２第１号様式）交付申請書'!Z1="","",'（別表２第１号様式）交付申請書'!Z1)</f>
        <v/>
      </c>
      <c r="T3" s="645" t="str">
        <f>IF('（別表２第１号様式）交付申請書'!AA1="","",'（別表２第１号様式）交付申請書'!AA1)</f>
        <v/>
      </c>
      <c r="U3" s="645" t="str">
        <f>IF('（別表２第１号様式）交付申請書'!AB1="","",'（別表２第１号様式）交付申請書'!AB1)</f>
        <v/>
      </c>
      <c r="V3" s="645" t="str">
        <f>IF('（別表２第１号様式）交付申請書'!AC1="","",'（別表２第１号様式）交付申請書'!AC1)</f>
        <v/>
      </c>
      <c r="X3" s="571" t="s">
        <v>702</v>
      </c>
    </row>
    <row r="4" spans="2:24" s="402" customFormat="1" ht="24" customHeight="1" x14ac:dyDescent="0.15">
      <c r="B4" s="646" t="s">
        <v>35</v>
      </c>
      <c r="C4" s="646"/>
      <c r="D4" s="646"/>
      <c r="E4" s="646"/>
      <c r="F4" s="646"/>
      <c r="G4" s="646"/>
      <c r="H4" s="646"/>
      <c r="I4" s="646"/>
      <c r="J4" s="646"/>
      <c r="K4" s="646"/>
      <c r="L4" s="646"/>
      <c r="M4" s="646"/>
      <c r="N4" s="646"/>
      <c r="O4" s="646"/>
      <c r="P4" s="646"/>
      <c r="Q4" s="646"/>
      <c r="R4" s="646"/>
      <c r="S4" s="646"/>
      <c r="T4" s="646"/>
      <c r="U4" s="646"/>
      <c r="V4" s="646"/>
      <c r="X4" s="573" t="s">
        <v>696</v>
      </c>
    </row>
    <row r="5" spans="2:24" s="402" customFormat="1" ht="18.75" customHeight="1" x14ac:dyDescent="0.15">
      <c r="B5" s="407"/>
      <c r="C5" s="643" t="s">
        <v>58</v>
      </c>
      <c r="D5" s="643"/>
      <c r="E5" s="408"/>
      <c r="F5" s="409"/>
      <c r="G5" s="410" t="s">
        <v>524</v>
      </c>
      <c r="H5" s="411"/>
      <c r="I5" s="412"/>
      <c r="J5" s="409"/>
      <c r="K5" s="409"/>
      <c r="L5" s="643" t="s">
        <v>119</v>
      </c>
      <c r="M5" s="643"/>
      <c r="N5" s="643"/>
      <c r="O5" s="643"/>
      <c r="P5" s="643"/>
      <c r="Q5" s="643"/>
      <c r="R5" s="643"/>
      <c r="S5" s="643"/>
      <c r="T5" s="643"/>
      <c r="U5" s="409"/>
      <c r="V5" s="413"/>
      <c r="X5" s="571" t="s">
        <v>703</v>
      </c>
    </row>
    <row r="6" spans="2:24" s="402" customFormat="1" ht="13.5" customHeight="1" x14ac:dyDescent="0.15">
      <c r="B6" s="414"/>
      <c r="C6" s="415"/>
      <c r="D6" s="416"/>
      <c r="E6" s="413"/>
      <c r="F6" s="415"/>
      <c r="G6" s="417" t="s">
        <v>46</v>
      </c>
      <c r="H6" s="418"/>
      <c r="I6" s="419"/>
      <c r="J6" s="417"/>
      <c r="K6" s="417"/>
      <c r="L6" s="417"/>
      <c r="M6" s="417"/>
      <c r="N6" s="417"/>
      <c r="O6" s="417"/>
      <c r="P6" s="417"/>
      <c r="Q6" s="417"/>
      <c r="R6" s="417"/>
      <c r="S6" s="417"/>
      <c r="T6" s="417"/>
      <c r="U6" s="417"/>
      <c r="V6" s="413"/>
    </row>
    <row r="7" spans="2:24" s="402" customFormat="1" ht="15.95" customHeight="1" x14ac:dyDescent="0.15">
      <c r="B7" s="647" t="s">
        <v>566</v>
      </c>
      <c r="C7" s="644"/>
      <c r="D7" s="644"/>
      <c r="E7" s="420"/>
      <c r="H7" s="421"/>
      <c r="I7" s="422"/>
      <c r="J7" s="423"/>
      <c r="K7" s="423"/>
      <c r="L7" s="423"/>
      <c r="M7" s="423"/>
      <c r="N7" s="423"/>
      <c r="O7" s="423"/>
      <c r="P7" s="423"/>
      <c r="Q7" s="423"/>
      <c r="R7" s="423"/>
      <c r="S7" s="423"/>
      <c r="T7" s="423"/>
      <c r="U7" s="423"/>
      <c r="V7" s="420"/>
    </row>
    <row r="8" spans="2:24" s="402" customFormat="1" ht="12.75" customHeight="1" x14ac:dyDescent="0.15">
      <c r="B8" s="424"/>
      <c r="C8" s="425"/>
      <c r="D8" s="425"/>
      <c r="E8" s="420"/>
      <c r="G8" s="426"/>
      <c r="H8" s="421"/>
      <c r="I8" s="422"/>
      <c r="J8" s="423"/>
      <c r="K8" s="423"/>
      <c r="L8" s="423"/>
      <c r="M8" s="423"/>
      <c r="N8" s="423"/>
      <c r="O8" s="423"/>
      <c r="P8" s="423"/>
      <c r="Q8" s="423"/>
      <c r="R8" s="423"/>
      <c r="S8" s="423"/>
      <c r="T8" s="423"/>
      <c r="U8" s="423"/>
      <c r="V8" s="420"/>
    </row>
    <row r="9" spans="2:24" s="402" customFormat="1" ht="15.95" customHeight="1" x14ac:dyDescent="0.15">
      <c r="B9" s="424"/>
      <c r="C9" s="644" t="s">
        <v>62</v>
      </c>
      <c r="D9" s="644"/>
      <c r="E9" s="420"/>
      <c r="G9" s="529">
        <f>IF(SUM(U10:U25)=0,"",SUM(U10:U25))</f>
        <v>390000</v>
      </c>
      <c r="H9" s="421"/>
      <c r="I9" s="422"/>
      <c r="J9" s="423" t="s">
        <v>562</v>
      </c>
      <c r="K9" s="423"/>
      <c r="L9" s="423" t="s">
        <v>95</v>
      </c>
      <c r="M9" s="423"/>
      <c r="N9" s="423"/>
      <c r="O9" s="423" t="s">
        <v>96</v>
      </c>
      <c r="P9" s="423"/>
      <c r="Q9" s="423"/>
      <c r="R9" s="423" t="s">
        <v>564</v>
      </c>
      <c r="T9" s="423"/>
      <c r="U9" s="423" t="s">
        <v>563</v>
      </c>
      <c r="V9" s="421"/>
    </row>
    <row r="10" spans="2:24" s="402" customFormat="1" ht="15.75" customHeight="1" x14ac:dyDescent="0.15">
      <c r="B10" s="424"/>
      <c r="D10" s="425" t="s">
        <v>85</v>
      </c>
      <c r="E10" s="420"/>
      <c r="G10" s="426"/>
      <c r="H10" s="421"/>
      <c r="I10" s="422"/>
      <c r="J10" s="525" t="s">
        <v>720</v>
      </c>
      <c r="K10" s="428"/>
      <c r="L10" s="526">
        <v>3000</v>
      </c>
      <c r="M10" s="428" t="s">
        <v>46</v>
      </c>
      <c r="N10" s="428" t="s">
        <v>39</v>
      </c>
      <c r="O10" s="527">
        <v>2</v>
      </c>
      <c r="P10" s="431" t="s">
        <v>241</v>
      </c>
      <c r="Q10" s="428" t="s">
        <v>39</v>
      </c>
      <c r="R10" s="527">
        <v>30</v>
      </c>
      <c r="S10" s="402" t="s">
        <v>51</v>
      </c>
      <c r="T10" s="432" t="s">
        <v>41</v>
      </c>
      <c r="U10" s="528">
        <f>IF(PRODUCT(L10,O10,R10)=0,"",ROUND(PRODUCT(L10,O10,R10),0))</f>
        <v>180000</v>
      </c>
      <c r="V10" s="420" t="s">
        <v>46</v>
      </c>
    </row>
    <row r="11" spans="2:24" s="402" customFormat="1" ht="15.75" customHeight="1" x14ac:dyDescent="0.15">
      <c r="B11" s="424"/>
      <c r="D11" s="425"/>
      <c r="E11" s="420"/>
      <c r="G11" s="426"/>
      <c r="H11" s="421"/>
      <c r="I11" s="422"/>
      <c r="J11" s="525" t="s">
        <v>719</v>
      </c>
      <c r="K11" s="428"/>
      <c r="L11" s="526">
        <v>2000</v>
      </c>
      <c r="M11" s="428" t="s">
        <v>46</v>
      </c>
      <c r="N11" s="428" t="s">
        <v>39</v>
      </c>
      <c r="O11" s="527">
        <v>3</v>
      </c>
      <c r="P11" s="431" t="s">
        <v>241</v>
      </c>
      <c r="Q11" s="428" t="s">
        <v>39</v>
      </c>
      <c r="R11" s="527">
        <v>20</v>
      </c>
      <c r="S11" s="402" t="s">
        <v>51</v>
      </c>
      <c r="T11" s="432" t="s">
        <v>41</v>
      </c>
      <c r="U11" s="528">
        <f>IF(PRODUCT(L11,O11,R11)=0,"",ROUND(PRODUCT(L11,O11,R11),0))</f>
        <v>120000</v>
      </c>
      <c r="V11" s="420" t="s">
        <v>46</v>
      </c>
    </row>
    <row r="12" spans="2:24" s="402" customFormat="1" ht="15.75" customHeight="1" x14ac:dyDescent="0.15">
      <c r="B12" s="424"/>
      <c r="D12" s="425"/>
      <c r="E12" s="420"/>
      <c r="G12" s="434"/>
      <c r="H12" s="421"/>
      <c r="I12" s="422"/>
      <c r="J12" s="525" t="s">
        <v>718</v>
      </c>
      <c r="K12" s="428"/>
      <c r="L12" s="526">
        <v>1500</v>
      </c>
      <c r="M12" s="428" t="s">
        <v>46</v>
      </c>
      <c r="N12" s="428" t="s">
        <v>39</v>
      </c>
      <c r="O12" s="527">
        <v>2</v>
      </c>
      <c r="P12" s="431" t="s">
        <v>241</v>
      </c>
      <c r="Q12" s="428" t="s">
        <v>39</v>
      </c>
      <c r="R12" s="527">
        <v>30</v>
      </c>
      <c r="S12" s="402" t="s">
        <v>38</v>
      </c>
      <c r="T12" s="432" t="s">
        <v>41</v>
      </c>
      <c r="U12" s="528">
        <f>IF(PRODUCT(L12,O12,R12)=0,"",ROUND(PRODUCT(L12,O12,R12),0))</f>
        <v>90000</v>
      </c>
      <c r="V12" s="420" t="s">
        <v>46</v>
      </c>
    </row>
    <row r="13" spans="2:24" s="402" customFormat="1" ht="15.75" customHeight="1" x14ac:dyDescent="0.15">
      <c r="B13" s="424"/>
      <c r="E13" s="420"/>
      <c r="G13" s="434"/>
      <c r="H13" s="421"/>
      <c r="I13" s="422"/>
      <c r="J13" s="427"/>
      <c r="K13" s="428"/>
      <c r="L13" s="429"/>
      <c r="M13" s="428" t="s">
        <v>46</v>
      </c>
      <c r="N13" s="428" t="s">
        <v>39</v>
      </c>
      <c r="O13" s="430"/>
      <c r="P13" s="431" t="s">
        <v>241</v>
      </c>
      <c r="Q13" s="428" t="s">
        <v>39</v>
      </c>
      <c r="R13" s="430"/>
      <c r="S13" s="402" t="s">
        <v>38</v>
      </c>
      <c r="T13" s="432" t="s">
        <v>41</v>
      </c>
      <c r="U13" s="433" t="str">
        <f>IF(PRODUCT(L13,O13,R13)=0,"",ROUND(PRODUCT(L13,O13,R13),0))</f>
        <v/>
      </c>
      <c r="V13" s="420" t="s">
        <v>46</v>
      </c>
    </row>
    <row r="14" spans="2:24" s="402" customFormat="1" ht="15.75" customHeight="1" x14ac:dyDescent="0.15">
      <c r="B14" s="424"/>
      <c r="D14" s="425"/>
      <c r="E14" s="420"/>
      <c r="G14" s="426"/>
      <c r="H14" s="421"/>
      <c r="I14" s="422"/>
      <c r="J14" s="427"/>
      <c r="K14" s="428"/>
      <c r="L14" s="429"/>
      <c r="M14" s="428" t="s">
        <v>46</v>
      </c>
      <c r="N14" s="428" t="s">
        <v>39</v>
      </c>
      <c r="O14" s="430"/>
      <c r="P14" s="431" t="s">
        <v>241</v>
      </c>
      <c r="Q14" s="428" t="s">
        <v>39</v>
      </c>
      <c r="R14" s="430"/>
      <c r="S14" s="402" t="s">
        <v>38</v>
      </c>
      <c r="T14" s="432" t="s">
        <v>41</v>
      </c>
      <c r="U14" s="433" t="str">
        <f>IF(PRODUCT(L14,O14,R14)=0,"",ROUND(PRODUCT(L14,O14,R14),0))</f>
        <v/>
      </c>
      <c r="V14" s="420" t="s">
        <v>46</v>
      </c>
    </row>
    <row r="15" spans="2:24" s="402" customFormat="1" ht="15.75" customHeight="1" x14ac:dyDescent="0.15">
      <c r="B15" s="424"/>
      <c r="D15" s="425"/>
      <c r="E15" s="420"/>
      <c r="G15" s="434"/>
      <c r="H15" s="421"/>
      <c r="I15" s="422"/>
      <c r="J15" s="427"/>
      <c r="K15" s="428"/>
      <c r="L15" s="429"/>
      <c r="M15" s="428" t="s">
        <v>46</v>
      </c>
      <c r="N15" s="428" t="s">
        <v>39</v>
      </c>
      <c r="O15" s="430"/>
      <c r="P15" s="431" t="s">
        <v>241</v>
      </c>
      <c r="Q15" s="428" t="s">
        <v>39</v>
      </c>
      <c r="R15" s="430"/>
      <c r="S15" s="402" t="s">
        <v>38</v>
      </c>
      <c r="T15" s="432" t="s">
        <v>41</v>
      </c>
      <c r="U15" s="433" t="str">
        <f t="shared" ref="U11:U24" si="0">IF(PRODUCT(L15,O15,R15)=0,"",PRODUCT(L15,O15,R15))</f>
        <v/>
      </c>
      <c r="V15" s="420" t="s">
        <v>46</v>
      </c>
    </row>
    <row r="16" spans="2:24" s="402" customFormat="1" ht="15.75" customHeight="1" x14ac:dyDescent="0.15">
      <c r="B16" s="424"/>
      <c r="E16" s="420"/>
      <c r="G16" s="434"/>
      <c r="H16" s="421"/>
      <c r="I16" s="422"/>
      <c r="J16" s="427"/>
      <c r="K16" s="428"/>
      <c r="L16" s="429"/>
      <c r="M16" s="428" t="s">
        <v>46</v>
      </c>
      <c r="N16" s="428" t="s">
        <v>39</v>
      </c>
      <c r="O16" s="430"/>
      <c r="P16" s="431" t="s">
        <v>241</v>
      </c>
      <c r="Q16" s="428" t="s">
        <v>39</v>
      </c>
      <c r="R16" s="430"/>
      <c r="S16" s="402" t="s">
        <v>38</v>
      </c>
      <c r="T16" s="432" t="s">
        <v>41</v>
      </c>
      <c r="U16" s="433" t="str">
        <f t="shared" si="0"/>
        <v/>
      </c>
      <c r="V16" s="420" t="s">
        <v>46</v>
      </c>
    </row>
    <row r="17" spans="2:22" s="402" customFormat="1" ht="15.75" customHeight="1" x14ac:dyDescent="0.15">
      <c r="B17" s="424"/>
      <c r="D17" s="425"/>
      <c r="E17" s="420"/>
      <c r="G17" s="426"/>
      <c r="H17" s="421"/>
      <c r="I17" s="422"/>
      <c r="J17" s="427"/>
      <c r="K17" s="428"/>
      <c r="L17" s="429"/>
      <c r="M17" s="428" t="s">
        <v>46</v>
      </c>
      <c r="N17" s="428" t="s">
        <v>39</v>
      </c>
      <c r="O17" s="430"/>
      <c r="P17" s="431" t="s">
        <v>241</v>
      </c>
      <c r="Q17" s="428" t="s">
        <v>39</v>
      </c>
      <c r="R17" s="430"/>
      <c r="S17" s="402" t="s">
        <v>38</v>
      </c>
      <c r="T17" s="432" t="s">
        <v>41</v>
      </c>
      <c r="U17" s="433" t="str">
        <f t="shared" si="0"/>
        <v/>
      </c>
      <c r="V17" s="420" t="s">
        <v>46</v>
      </c>
    </row>
    <row r="18" spans="2:22" s="402" customFormat="1" ht="15.75" customHeight="1" x14ac:dyDescent="0.15">
      <c r="B18" s="424"/>
      <c r="D18" s="425"/>
      <c r="E18" s="420"/>
      <c r="G18" s="434"/>
      <c r="H18" s="421"/>
      <c r="I18" s="422"/>
      <c r="J18" s="427"/>
      <c r="K18" s="428"/>
      <c r="L18" s="429"/>
      <c r="M18" s="428" t="s">
        <v>46</v>
      </c>
      <c r="N18" s="428" t="s">
        <v>39</v>
      </c>
      <c r="O18" s="430"/>
      <c r="P18" s="431" t="s">
        <v>241</v>
      </c>
      <c r="Q18" s="428" t="s">
        <v>39</v>
      </c>
      <c r="R18" s="430"/>
      <c r="S18" s="402" t="s">
        <v>38</v>
      </c>
      <c r="T18" s="432" t="s">
        <v>41</v>
      </c>
      <c r="U18" s="433" t="str">
        <f t="shared" si="0"/>
        <v/>
      </c>
      <c r="V18" s="420" t="s">
        <v>46</v>
      </c>
    </row>
    <row r="19" spans="2:22" s="402" customFormat="1" ht="15.75" customHeight="1" x14ac:dyDescent="0.15">
      <c r="B19" s="424"/>
      <c r="E19" s="420"/>
      <c r="G19" s="434"/>
      <c r="H19" s="421"/>
      <c r="I19" s="422"/>
      <c r="J19" s="427"/>
      <c r="K19" s="428"/>
      <c r="L19" s="429"/>
      <c r="M19" s="428" t="s">
        <v>46</v>
      </c>
      <c r="N19" s="428" t="s">
        <v>39</v>
      </c>
      <c r="O19" s="430"/>
      <c r="P19" s="431" t="s">
        <v>241</v>
      </c>
      <c r="Q19" s="428" t="s">
        <v>39</v>
      </c>
      <c r="R19" s="430"/>
      <c r="S19" s="402" t="s">
        <v>38</v>
      </c>
      <c r="T19" s="432" t="s">
        <v>41</v>
      </c>
      <c r="U19" s="433" t="str">
        <f t="shared" si="0"/>
        <v/>
      </c>
      <c r="V19" s="420" t="s">
        <v>46</v>
      </c>
    </row>
    <row r="20" spans="2:22" s="402" customFormat="1" ht="15.75" customHeight="1" x14ac:dyDescent="0.15">
      <c r="B20" s="424"/>
      <c r="D20" s="425"/>
      <c r="E20" s="420"/>
      <c r="G20" s="434"/>
      <c r="H20" s="421"/>
      <c r="I20" s="422"/>
      <c r="J20" s="427"/>
      <c r="K20" s="428"/>
      <c r="L20" s="429"/>
      <c r="M20" s="428" t="s">
        <v>46</v>
      </c>
      <c r="N20" s="428" t="s">
        <v>39</v>
      </c>
      <c r="O20" s="430"/>
      <c r="P20" s="431" t="s">
        <v>241</v>
      </c>
      <c r="Q20" s="428" t="s">
        <v>39</v>
      </c>
      <c r="R20" s="430"/>
      <c r="S20" s="402" t="s">
        <v>38</v>
      </c>
      <c r="T20" s="432" t="s">
        <v>41</v>
      </c>
      <c r="U20" s="433" t="str">
        <f t="shared" si="0"/>
        <v/>
      </c>
      <c r="V20" s="420" t="s">
        <v>46</v>
      </c>
    </row>
    <row r="21" spans="2:22" s="402" customFormat="1" ht="15.75" customHeight="1" x14ac:dyDescent="0.15">
      <c r="B21" s="424"/>
      <c r="E21" s="420"/>
      <c r="G21" s="434"/>
      <c r="H21" s="421"/>
      <c r="I21" s="422"/>
      <c r="J21" s="427"/>
      <c r="K21" s="428"/>
      <c r="L21" s="429"/>
      <c r="M21" s="428" t="s">
        <v>46</v>
      </c>
      <c r="N21" s="428" t="s">
        <v>39</v>
      </c>
      <c r="O21" s="430"/>
      <c r="P21" s="431" t="s">
        <v>241</v>
      </c>
      <c r="Q21" s="428" t="s">
        <v>39</v>
      </c>
      <c r="R21" s="430"/>
      <c r="S21" s="402" t="s">
        <v>38</v>
      </c>
      <c r="T21" s="432" t="s">
        <v>41</v>
      </c>
      <c r="U21" s="433" t="str">
        <f t="shared" si="0"/>
        <v/>
      </c>
      <c r="V21" s="420" t="s">
        <v>46</v>
      </c>
    </row>
    <row r="22" spans="2:22" s="402" customFormat="1" ht="15.75" customHeight="1" x14ac:dyDescent="0.15">
      <c r="B22" s="424"/>
      <c r="D22" s="425"/>
      <c r="E22" s="420"/>
      <c r="G22" s="426"/>
      <c r="H22" s="421"/>
      <c r="I22" s="422"/>
      <c r="J22" s="427"/>
      <c r="K22" s="428"/>
      <c r="L22" s="429"/>
      <c r="M22" s="428" t="s">
        <v>46</v>
      </c>
      <c r="N22" s="428" t="s">
        <v>39</v>
      </c>
      <c r="O22" s="430"/>
      <c r="P22" s="431" t="s">
        <v>241</v>
      </c>
      <c r="Q22" s="428" t="s">
        <v>39</v>
      </c>
      <c r="R22" s="430"/>
      <c r="S22" s="402" t="s">
        <v>38</v>
      </c>
      <c r="T22" s="432" t="s">
        <v>41</v>
      </c>
      <c r="U22" s="433" t="str">
        <f t="shared" si="0"/>
        <v/>
      </c>
      <c r="V22" s="420" t="s">
        <v>46</v>
      </c>
    </row>
    <row r="23" spans="2:22" s="402" customFormat="1" ht="15.75" customHeight="1" x14ac:dyDescent="0.15">
      <c r="B23" s="424"/>
      <c r="D23" s="425"/>
      <c r="E23" s="420"/>
      <c r="G23" s="434"/>
      <c r="H23" s="421"/>
      <c r="I23" s="422"/>
      <c r="J23" s="427"/>
      <c r="K23" s="428"/>
      <c r="L23" s="429"/>
      <c r="M23" s="428" t="s">
        <v>46</v>
      </c>
      <c r="N23" s="428" t="s">
        <v>39</v>
      </c>
      <c r="O23" s="430"/>
      <c r="P23" s="431" t="s">
        <v>241</v>
      </c>
      <c r="Q23" s="428" t="s">
        <v>39</v>
      </c>
      <c r="R23" s="430"/>
      <c r="S23" s="402" t="s">
        <v>38</v>
      </c>
      <c r="T23" s="432" t="s">
        <v>41</v>
      </c>
      <c r="U23" s="433" t="str">
        <f t="shared" si="0"/>
        <v/>
      </c>
      <c r="V23" s="420" t="s">
        <v>46</v>
      </c>
    </row>
    <row r="24" spans="2:22" s="402" customFormat="1" ht="15.75" customHeight="1" x14ac:dyDescent="0.15">
      <c r="B24" s="424"/>
      <c r="E24" s="420"/>
      <c r="G24" s="434"/>
      <c r="H24" s="421"/>
      <c r="I24" s="422"/>
      <c r="J24" s="427"/>
      <c r="K24" s="428"/>
      <c r="L24" s="429"/>
      <c r="M24" s="428" t="s">
        <v>46</v>
      </c>
      <c r="N24" s="428" t="s">
        <v>39</v>
      </c>
      <c r="O24" s="430"/>
      <c r="P24" s="431" t="s">
        <v>241</v>
      </c>
      <c r="Q24" s="428" t="s">
        <v>39</v>
      </c>
      <c r="R24" s="430"/>
      <c r="S24" s="402" t="s">
        <v>38</v>
      </c>
      <c r="T24" s="432" t="s">
        <v>41</v>
      </c>
      <c r="U24" s="433" t="str">
        <f t="shared" si="0"/>
        <v/>
      </c>
      <c r="V24" s="420" t="s">
        <v>46</v>
      </c>
    </row>
    <row r="25" spans="2:22" s="402" customFormat="1" ht="15.75" customHeight="1" x14ac:dyDescent="0.15">
      <c r="B25" s="424"/>
      <c r="E25" s="420"/>
      <c r="G25" s="434"/>
      <c r="H25" s="421"/>
      <c r="I25" s="422"/>
      <c r="V25" s="420"/>
    </row>
    <row r="26" spans="2:22" s="402" customFormat="1" ht="15.75" customHeight="1" x14ac:dyDescent="0.15">
      <c r="B26" s="424"/>
      <c r="E26" s="420"/>
      <c r="G26" s="434"/>
      <c r="H26" s="421"/>
      <c r="I26" s="422"/>
      <c r="J26" s="423" t="s">
        <v>562</v>
      </c>
      <c r="L26" s="402" t="s">
        <v>563</v>
      </c>
      <c r="V26" s="420"/>
    </row>
    <row r="27" spans="2:22" s="402" customFormat="1" ht="15.75" customHeight="1" x14ac:dyDescent="0.15">
      <c r="B27" s="424"/>
      <c r="D27" s="425" t="s">
        <v>84</v>
      </c>
      <c r="E27" s="420"/>
      <c r="G27" s="426" t="str">
        <f>IF(SUM(L27:L31)=0,"",SUM(L27:L31))</f>
        <v/>
      </c>
      <c r="H27" s="421"/>
      <c r="I27" s="422"/>
      <c r="J27" s="427"/>
      <c r="K27" s="428"/>
      <c r="L27" s="429"/>
      <c r="M27" s="423" t="s">
        <v>46</v>
      </c>
      <c r="V27" s="420"/>
    </row>
    <row r="28" spans="2:22" s="402" customFormat="1" ht="15.75" customHeight="1" x14ac:dyDescent="0.15">
      <c r="B28" s="424"/>
      <c r="D28" s="425"/>
      <c r="E28" s="420"/>
      <c r="G28" s="434"/>
      <c r="H28" s="421"/>
      <c r="I28" s="422"/>
      <c r="J28" s="427"/>
      <c r="K28" s="428"/>
      <c r="L28" s="429"/>
      <c r="M28" s="423" t="s">
        <v>46</v>
      </c>
      <c r="V28" s="420"/>
    </row>
    <row r="29" spans="2:22" s="402" customFormat="1" ht="15.75" customHeight="1" x14ac:dyDescent="0.15">
      <c r="B29" s="424"/>
      <c r="D29" s="425"/>
      <c r="E29" s="420"/>
      <c r="G29" s="434"/>
      <c r="H29" s="421"/>
      <c r="I29" s="422"/>
      <c r="J29" s="427"/>
      <c r="K29" s="428"/>
      <c r="L29" s="429"/>
      <c r="M29" s="423" t="s">
        <v>46</v>
      </c>
      <c r="V29" s="420"/>
    </row>
    <row r="30" spans="2:22" s="402" customFormat="1" ht="15.75" customHeight="1" x14ac:dyDescent="0.15">
      <c r="B30" s="424"/>
      <c r="D30" s="425"/>
      <c r="E30" s="420"/>
      <c r="G30" s="434"/>
      <c r="H30" s="421"/>
      <c r="I30" s="422"/>
      <c r="J30" s="427"/>
      <c r="K30" s="428"/>
      <c r="L30" s="429"/>
      <c r="M30" s="423" t="s">
        <v>46</v>
      </c>
      <c r="V30" s="420"/>
    </row>
    <row r="31" spans="2:22" s="402" customFormat="1" ht="15.75" customHeight="1" x14ac:dyDescent="0.15">
      <c r="B31" s="424"/>
      <c r="D31" s="425"/>
      <c r="E31" s="420"/>
      <c r="G31" s="434"/>
      <c r="H31" s="421"/>
      <c r="I31" s="422"/>
      <c r="J31" s="427"/>
      <c r="K31" s="428"/>
      <c r="L31" s="429"/>
      <c r="M31" s="423" t="s">
        <v>46</v>
      </c>
      <c r="V31" s="420"/>
    </row>
    <row r="32" spans="2:22" s="402" customFormat="1" ht="15.75" customHeight="1" x14ac:dyDescent="0.15">
      <c r="B32" s="424"/>
      <c r="D32" s="425"/>
      <c r="E32" s="420"/>
      <c r="G32" s="434"/>
      <c r="H32" s="421"/>
      <c r="I32" s="422"/>
      <c r="J32" s="427"/>
      <c r="K32" s="428"/>
      <c r="L32" s="429"/>
      <c r="M32" s="423"/>
      <c r="V32" s="420"/>
    </row>
    <row r="33" spans="2:22" s="402" customFormat="1" ht="15.75" customHeight="1" x14ac:dyDescent="0.15">
      <c r="B33" s="424"/>
      <c r="D33" s="425" t="s">
        <v>86</v>
      </c>
      <c r="E33" s="420"/>
      <c r="G33" s="426" t="str">
        <f>IF(SUM(L33:L37)=0,"",SUM(L33:L37))</f>
        <v/>
      </c>
      <c r="H33" s="421"/>
      <c r="I33" s="422"/>
      <c r="J33" s="427"/>
      <c r="K33" s="428"/>
      <c r="L33" s="429"/>
      <c r="M33" s="423" t="s">
        <v>46</v>
      </c>
      <c r="V33" s="420"/>
    </row>
    <row r="34" spans="2:22" s="402" customFormat="1" ht="15.75" customHeight="1" x14ac:dyDescent="0.15">
      <c r="B34" s="424"/>
      <c r="D34" s="425"/>
      <c r="E34" s="420"/>
      <c r="G34" s="434"/>
      <c r="H34" s="421"/>
      <c r="I34" s="422"/>
      <c r="J34" s="427"/>
      <c r="K34" s="428"/>
      <c r="L34" s="429"/>
      <c r="M34" s="423" t="s">
        <v>46</v>
      </c>
      <c r="V34" s="420"/>
    </row>
    <row r="35" spans="2:22" s="402" customFormat="1" ht="15.75" customHeight="1" x14ac:dyDescent="0.15">
      <c r="B35" s="424"/>
      <c r="D35" s="425"/>
      <c r="E35" s="420"/>
      <c r="G35" s="434"/>
      <c r="H35" s="421"/>
      <c r="I35" s="422"/>
      <c r="J35" s="427"/>
      <c r="K35" s="428"/>
      <c r="L35" s="429"/>
      <c r="M35" s="423" t="s">
        <v>46</v>
      </c>
      <c r="V35" s="420"/>
    </row>
    <row r="36" spans="2:22" s="402" customFormat="1" ht="15.75" customHeight="1" x14ac:dyDescent="0.15">
      <c r="B36" s="424"/>
      <c r="D36" s="425"/>
      <c r="E36" s="420"/>
      <c r="G36" s="434"/>
      <c r="H36" s="421"/>
      <c r="I36" s="422"/>
      <c r="J36" s="427"/>
      <c r="K36" s="428"/>
      <c r="L36" s="429"/>
      <c r="M36" s="423" t="s">
        <v>46</v>
      </c>
      <c r="V36" s="420"/>
    </row>
    <row r="37" spans="2:22" s="402" customFormat="1" ht="15.75" customHeight="1" x14ac:dyDescent="0.15">
      <c r="B37" s="424"/>
      <c r="D37" s="425"/>
      <c r="E37" s="420"/>
      <c r="G37" s="434"/>
      <c r="H37" s="421"/>
      <c r="I37" s="422"/>
      <c r="J37" s="427"/>
      <c r="K37" s="428"/>
      <c r="L37" s="429"/>
      <c r="M37" s="423" t="s">
        <v>46</v>
      </c>
      <c r="V37" s="420"/>
    </row>
    <row r="38" spans="2:22" s="402" customFormat="1" ht="12.75" customHeight="1" x14ac:dyDescent="0.15">
      <c r="B38" s="424"/>
      <c r="D38" s="425"/>
      <c r="E38" s="420"/>
      <c r="G38" s="434"/>
      <c r="H38" s="421"/>
      <c r="I38" s="422"/>
      <c r="V38" s="420"/>
    </row>
    <row r="39" spans="2:22" s="402" customFormat="1" ht="15.95" customHeight="1" x14ac:dyDescent="0.15">
      <c r="B39" s="424"/>
      <c r="C39" s="644" t="s">
        <v>53</v>
      </c>
      <c r="D39" s="644"/>
      <c r="E39" s="420"/>
      <c r="G39" s="426" t="str">
        <f>IF(SUM(R39:R40)=0,"",SUM(R39:R40))</f>
        <v/>
      </c>
      <c r="H39" s="421"/>
      <c r="I39" s="422"/>
      <c r="J39" s="427"/>
      <c r="K39" s="428"/>
      <c r="L39" s="429"/>
      <c r="M39" s="428" t="s">
        <v>46</v>
      </c>
      <c r="N39" s="428" t="s">
        <v>40</v>
      </c>
      <c r="O39" s="429"/>
      <c r="P39" s="432" t="s">
        <v>43</v>
      </c>
      <c r="Q39" s="432" t="s">
        <v>42</v>
      </c>
      <c r="R39" s="433" t="str">
        <f>IF(PRODUCT(L39,O39)=0,"",PRODUCT(L39,O39))</f>
        <v/>
      </c>
      <c r="S39" s="402" t="s">
        <v>46</v>
      </c>
      <c r="T39" s="435"/>
      <c r="U39" s="433"/>
      <c r="V39" s="420"/>
    </row>
    <row r="40" spans="2:22" s="402" customFormat="1" ht="15.95" customHeight="1" x14ac:dyDescent="0.15">
      <c r="B40" s="424"/>
      <c r="C40" s="425"/>
      <c r="D40" s="425"/>
      <c r="E40" s="420"/>
      <c r="G40" s="433"/>
      <c r="H40" s="421"/>
      <c r="I40" s="422"/>
      <c r="J40" s="427"/>
      <c r="K40" s="428"/>
      <c r="L40" s="429"/>
      <c r="M40" s="428" t="s">
        <v>46</v>
      </c>
      <c r="N40" s="428" t="s">
        <v>39</v>
      </c>
      <c r="O40" s="429"/>
      <c r="P40" s="432" t="s">
        <v>43</v>
      </c>
      <c r="Q40" s="432" t="s">
        <v>42</v>
      </c>
      <c r="R40" s="433" t="str">
        <f>IF(PRODUCT(L40,O40)=0,"",PRODUCT(L40,O40))</f>
        <v/>
      </c>
      <c r="S40" s="402" t="s">
        <v>46</v>
      </c>
      <c r="T40" s="435"/>
      <c r="U40" s="433"/>
      <c r="V40" s="420"/>
    </row>
    <row r="41" spans="2:22" s="402" customFormat="1" ht="12.75" customHeight="1" x14ac:dyDescent="0.15">
      <c r="B41" s="424"/>
      <c r="C41" s="425"/>
      <c r="D41" s="425"/>
      <c r="E41" s="420"/>
      <c r="G41" s="426"/>
      <c r="H41" s="421"/>
      <c r="I41" s="422"/>
      <c r="J41" s="427"/>
      <c r="K41" s="428"/>
      <c r="L41" s="436"/>
      <c r="M41" s="428"/>
      <c r="N41" s="428"/>
      <c r="O41" s="427"/>
      <c r="P41" s="428"/>
      <c r="Q41" s="428"/>
      <c r="R41" s="427"/>
      <c r="S41" s="427"/>
      <c r="T41" s="437"/>
      <c r="U41" s="436"/>
      <c r="V41" s="420"/>
    </row>
    <row r="42" spans="2:22" s="402" customFormat="1" ht="15.95" customHeight="1" x14ac:dyDescent="0.15">
      <c r="B42" s="424"/>
      <c r="C42" s="644" t="s">
        <v>54</v>
      </c>
      <c r="D42" s="644"/>
      <c r="E42" s="420"/>
      <c r="G42" s="529">
        <f>IF(SUM(R42:R43)=0,"",SUM(R42:R43))</f>
        <v>2000</v>
      </c>
      <c r="H42" s="421"/>
      <c r="I42" s="422"/>
      <c r="J42" s="530" t="s">
        <v>657</v>
      </c>
      <c r="K42" s="531"/>
      <c r="L42" s="526">
        <v>1000</v>
      </c>
      <c r="M42" s="428" t="s">
        <v>46</v>
      </c>
      <c r="N42" s="428" t="s">
        <v>40</v>
      </c>
      <c r="O42" s="526">
        <v>1</v>
      </c>
      <c r="P42" s="432" t="s">
        <v>48</v>
      </c>
      <c r="Q42" s="432" t="s">
        <v>42</v>
      </c>
      <c r="R42" s="528">
        <f>IF(PRODUCT(L42,O42)=0,"",PRODUCT(L42,O42))</f>
        <v>1000</v>
      </c>
      <c r="S42" s="402" t="s">
        <v>46</v>
      </c>
      <c r="V42" s="438"/>
    </row>
    <row r="43" spans="2:22" s="402" customFormat="1" ht="15.95" customHeight="1" x14ac:dyDescent="0.15">
      <c r="B43" s="424"/>
      <c r="C43" s="425"/>
      <c r="D43" s="425"/>
      <c r="E43" s="420"/>
      <c r="G43" s="433"/>
      <c r="H43" s="421"/>
      <c r="I43" s="422"/>
      <c r="J43" s="531" t="s">
        <v>658</v>
      </c>
      <c r="K43" s="531"/>
      <c r="L43" s="526">
        <v>1000</v>
      </c>
      <c r="M43" s="428" t="s">
        <v>46</v>
      </c>
      <c r="N43" s="428" t="s">
        <v>39</v>
      </c>
      <c r="O43" s="526">
        <v>1</v>
      </c>
      <c r="P43" s="432" t="s">
        <v>48</v>
      </c>
      <c r="Q43" s="432" t="s">
        <v>42</v>
      </c>
      <c r="R43" s="528">
        <f>IF(PRODUCT(L43,O43)=0,"",PRODUCT(L43,O43))</f>
        <v>1000</v>
      </c>
      <c r="S43" s="402" t="s">
        <v>46</v>
      </c>
      <c r="V43" s="438"/>
    </row>
    <row r="44" spans="2:22" s="402" customFormat="1" ht="12.75" customHeight="1" x14ac:dyDescent="0.15">
      <c r="B44" s="424"/>
      <c r="C44" s="425"/>
      <c r="D44" s="425"/>
      <c r="E44" s="420"/>
      <c r="G44" s="433"/>
      <c r="H44" s="421"/>
      <c r="I44" s="422"/>
      <c r="J44" s="437"/>
      <c r="K44" s="423"/>
      <c r="L44" s="433"/>
      <c r="M44" s="423"/>
      <c r="N44" s="423"/>
      <c r="O44" s="437"/>
      <c r="P44" s="427"/>
      <c r="Q44" s="427"/>
      <c r="R44" s="427"/>
      <c r="S44" s="427"/>
      <c r="T44" s="437"/>
      <c r="U44" s="436"/>
      <c r="V44" s="420"/>
    </row>
    <row r="45" spans="2:22" s="402" customFormat="1" ht="15.95" customHeight="1" x14ac:dyDescent="0.15">
      <c r="B45" s="424"/>
      <c r="C45" s="644" t="s">
        <v>55</v>
      </c>
      <c r="D45" s="644"/>
      <c r="E45" s="420"/>
      <c r="G45" s="433"/>
      <c r="H45" s="421"/>
      <c r="I45" s="422"/>
      <c r="J45" s="423" t="s">
        <v>638</v>
      </c>
      <c r="K45" s="423"/>
      <c r="L45" s="402" t="s">
        <v>563</v>
      </c>
      <c r="M45" s="423"/>
      <c r="N45" s="423"/>
      <c r="O45" s="437"/>
      <c r="P45" s="437"/>
      <c r="Q45" s="437"/>
      <c r="R45" s="437"/>
      <c r="S45" s="437"/>
      <c r="T45" s="437"/>
      <c r="U45" s="433"/>
      <c r="V45" s="420"/>
    </row>
    <row r="46" spans="2:22" s="402" customFormat="1" ht="15.95" customHeight="1" x14ac:dyDescent="0.15">
      <c r="B46" s="424"/>
      <c r="D46" s="425" t="s">
        <v>87</v>
      </c>
      <c r="E46" s="420"/>
      <c r="G46" s="529" t="str">
        <f>IF(SUM(R46:R47)=0,"",SUM(L46:L47))</f>
        <v/>
      </c>
      <c r="H46" s="421"/>
      <c r="I46" s="422"/>
      <c r="J46" s="532"/>
      <c r="K46" s="531"/>
      <c r="L46" s="526"/>
      <c r="M46" s="423" t="s">
        <v>46</v>
      </c>
      <c r="N46" s="428" t="s">
        <v>39</v>
      </c>
      <c r="O46" s="526"/>
      <c r="P46" s="432"/>
      <c r="Q46" s="432" t="s">
        <v>41</v>
      </c>
      <c r="R46" s="528" t="str">
        <f>IF(PRODUCT(L46,O46)=0,"",PRODUCT(L46,O46))</f>
        <v/>
      </c>
      <c r="S46" s="402" t="s">
        <v>46</v>
      </c>
      <c r="T46" s="437"/>
      <c r="U46" s="436"/>
      <c r="V46" s="420"/>
    </row>
    <row r="47" spans="2:22" s="402" customFormat="1" ht="15.95" customHeight="1" x14ac:dyDescent="0.15">
      <c r="B47" s="424"/>
      <c r="D47" s="425"/>
      <c r="E47" s="420"/>
      <c r="G47" s="433"/>
      <c r="H47" s="421"/>
      <c r="I47" s="422"/>
      <c r="J47" s="525"/>
      <c r="K47" s="531"/>
      <c r="L47" s="526"/>
      <c r="M47" s="423" t="s">
        <v>46</v>
      </c>
      <c r="N47" s="428" t="s">
        <v>39</v>
      </c>
      <c r="O47" s="526"/>
      <c r="P47" s="432"/>
      <c r="Q47" s="432" t="s">
        <v>41</v>
      </c>
      <c r="R47" s="528" t="str">
        <f>IF(PRODUCT(L47,O47)=0,"",PRODUCT(L47,O47))</f>
        <v/>
      </c>
      <c r="S47" s="402" t="s">
        <v>46</v>
      </c>
      <c r="T47" s="437"/>
      <c r="U47" s="436"/>
      <c r="V47" s="420"/>
    </row>
    <row r="48" spans="2:22" s="402" customFormat="1" ht="12.75" customHeight="1" x14ac:dyDescent="0.15">
      <c r="B48" s="424"/>
      <c r="D48" s="425"/>
      <c r="E48" s="420"/>
      <c r="G48" s="433"/>
      <c r="H48" s="421"/>
      <c r="I48" s="422"/>
      <c r="J48" s="427"/>
      <c r="K48" s="428"/>
      <c r="L48" s="436"/>
      <c r="M48" s="423"/>
      <c r="N48" s="423"/>
      <c r="O48" s="437"/>
      <c r="P48" s="427"/>
      <c r="Q48" s="427"/>
      <c r="R48" s="427"/>
      <c r="S48" s="427"/>
      <c r="T48" s="437"/>
      <c r="U48" s="436"/>
      <c r="V48" s="420"/>
    </row>
    <row r="49" spans="2:22" s="402" customFormat="1" ht="15.95" customHeight="1" x14ac:dyDescent="0.15">
      <c r="B49" s="424"/>
      <c r="D49" s="425" t="s">
        <v>88</v>
      </c>
      <c r="E49" s="420"/>
      <c r="G49" s="529" t="str">
        <f>IF(SUM(R49:R50)=0,"",SUM(R49:R50))</f>
        <v/>
      </c>
      <c r="H49" s="421"/>
      <c r="I49" s="422"/>
      <c r="J49" s="525"/>
      <c r="K49" s="531"/>
      <c r="L49" s="526"/>
      <c r="M49" s="428" t="s">
        <v>46</v>
      </c>
      <c r="N49" s="428" t="s">
        <v>40</v>
      </c>
      <c r="O49" s="429"/>
      <c r="P49" s="432" t="s">
        <v>48</v>
      </c>
      <c r="Q49" s="432" t="s">
        <v>42</v>
      </c>
      <c r="R49" s="528" t="str">
        <f>IF(PRODUCT(L49,O49)=0,"",PRODUCT(L49,O49))</f>
        <v/>
      </c>
      <c r="S49" s="402" t="s">
        <v>46</v>
      </c>
      <c r="V49" s="438"/>
    </row>
    <row r="50" spans="2:22" s="402" customFormat="1" ht="15.95" customHeight="1" x14ac:dyDescent="0.15">
      <c r="B50" s="424"/>
      <c r="D50" s="425"/>
      <c r="E50" s="420"/>
      <c r="G50" s="433"/>
      <c r="H50" s="421"/>
      <c r="I50" s="422"/>
      <c r="J50" s="427"/>
      <c r="K50" s="428"/>
      <c r="L50" s="429"/>
      <c r="M50" s="428" t="s">
        <v>46</v>
      </c>
      <c r="N50" s="428" t="s">
        <v>39</v>
      </c>
      <c r="O50" s="429"/>
      <c r="P50" s="432" t="s">
        <v>48</v>
      </c>
      <c r="Q50" s="432" t="s">
        <v>42</v>
      </c>
      <c r="R50" s="433" t="str">
        <f>IF(PRODUCT(L50,O50)=0,"",PRODUCT(L50,O50))</f>
        <v/>
      </c>
      <c r="S50" s="402" t="s">
        <v>46</v>
      </c>
      <c r="V50" s="438"/>
    </row>
    <row r="51" spans="2:22" s="402" customFormat="1" ht="12.75" customHeight="1" x14ac:dyDescent="0.15">
      <c r="B51" s="424"/>
      <c r="D51" s="425"/>
      <c r="E51" s="420"/>
      <c r="G51" s="433"/>
      <c r="H51" s="421"/>
      <c r="I51" s="422"/>
      <c r="J51" s="427"/>
      <c r="K51" s="428"/>
      <c r="L51" s="436"/>
      <c r="M51" s="423"/>
      <c r="N51" s="423"/>
      <c r="O51" s="429"/>
      <c r="P51" s="432"/>
      <c r="Q51" s="432"/>
      <c r="R51" s="433"/>
      <c r="V51" s="438"/>
    </row>
    <row r="52" spans="2:22" s="402" customFormat="1" ht="15.95" customHeight="1" x14ac:dyDescent="0.15">
      <c r="B52" s="424"/>
      <c r="D52" s="425" t="s">
        <v>89</v>
      </c>
      <c r="E52" s="420"/>
      <c r="G52" s="426" t="str">
        <f>IF(SUM(R52:R53)=0,"",SUM(R52:R53))</f>
        <v/>
      </c>
      <c r="H52" s="421"/>
      <c r="I52" s="422"/>
      <c r="J52" s="427"/>
      <c r="K52" s="428"/>
      <c r="L52" s="429"/>
      <c r="M52" s="428" t="s">
        <v>46</v>
      </c>
      <c r="N52" s="428" t="s">
        <v>40</v>
      </c>
      <c r="O52" s="429"/>
      <c r="P52" s="432" t="s">
        <v>48</v>
      </c>
      <c r="Q52" s="432" t="s">
        <v>42</v>
      </c>
      <c r="R52" s="433" t="str">
        <f>IF(PRODUCT(L52,O52)=0,"",PRODUCT(L52,O52))</f>
        <v/>
      </c>
      <c r="S52" s="402" t="s">
        <v>46</v>
      </c>
      <c r="V52" s="438"/>
    </row>
    <row r="53" spans="2:22" s="402" customFormat="1" ht="15.95" customHeight="1" x14ac:dyDescent="0.15">
      <c r="B53" s="424"/>
      <c r="D53" s="425"/>
      <c r="E53" s="420"/>
      <c r="G53" s="433"/>
      <c r="H53" s="421"/>
      <c r="I53" s="422"/>
      <c r="J53" s="427"/>
      <c r="K53" s="428"/>
      <c r="L53" s="429"/>
      <c r="M53" s="428" t="s">
        <v>46</v>
      </c>
      <c r="N53" s="428" t="s">
        <v>39</v>
      </c>
      <c r="O53" s="429"/>
      <c r="P53" s="432" t="s">
        <v>48</v>
      </c>
      <c r="Q53" s="432" t="s">
        <v>42</v>
      </c>
      <c r="R53" s="433" t="str">
        <f>IF(PRODUCT(L53,O53)=0,"",PRODUCT(L53,O53))</f>
        <v/>
      </c>
      <c r="S53" s="402" t="s">
        <v>46</v>
      </c>
      <c r="V53" s="438"/>
    </row>
    <row r="54" spans="2:22" s="402" customFormat="1" ht="12.75" customHeight="1" x14ac:dyDescent="0.15">
      <c r="B54" s="424"/>
      <c r="D54" s="425"/>
      <c r="E54" s="420"/>
      <c r="G54" s="433"/>
      <c r="H54" s="421"/>
      <c r="I54" s="422"/>
      <c r="J54" s="427"/>
      <c r="K54" s="428"/>
      <c r="L54" s="436"/>
      <c r="M54" s="423"/>
      <c r="N54" s="423"/>
      <c r="O54" s="429"/>
      <c r="P54" s="432"/>
      <c r="Q54" s="432"/>
      <c r="R54" s="433"/>
      <c r="V54" s="438"/>
    </row>
    <row r="55" spans="2:22" s="402" customFormat="1" ht="15.95" customHeight="1" x14ac:dyDescent="0.15">
      <c r="B55" s="424"/>
      <c r="D55" s="425" t="s">
        <v>90</v>
      </c>
      <c r="E55" s="420"/>
      <c r="G55" s="529">
        <f>IF(SUM(R55:R56)=0,"",SUM(R55:R56))</f>
        <v>10000</v>
      </c>
      <c r="H55" s="421"/>
      <c r="I55" s="422"/>
      <c r="J55" s="525" t="s">
        <v>659</v>
      </c>
      <c r="K55" s="531"/>
      <c r="L55" s="526">
        <v>5000</v>
      </c>
      <c r="M55" s="428" t="s">
        <v>46</v>
      </c>
      <c r="N55" s="428" t="s">
        <v>39</v>
      </c>
      <c r="O55" s="526">
        <v>1</v>
      </c>
      <c r="P55" s="432" t="s">
        <v>44</v>
      </c>
      <c r="Q55" s="432" t="s">
        <v>42</v>
      </c>
      <c r="R55" s="528">
        <f>IF(PRODUCT(L55,O55)=0,"",PRODUCT(L55,O55))</f>
        <v>5000</v>
      </c>
      <c r="S55" s="402" t="s">
        <v>46</v>
      </c>
      <c r="V55" s="438"/>
    </row>
    <row r="56" spans="2:22" s="402" customFormat="1" ht="15.95" customHeight="1" x14ac:dyDescent="0.15">
      <c r="B56" s="424"/>
      <c r="D56" s="425"/>
      <c r="E56" s="420"/>
      <c r="G56" s="433"/>
      <c r="H56" s="421"/>
      <c r="I56" s="422"/>
      <c r="J56" s="531" t="s">
        <v>660</v>
      </c>
      <c r="K56" s="531"/>
      <c r="L56" s="526">
        <v>5000</v>
      </c>
      <c r="M56" s="428" t="s">
        <v>46</v>
      </c>
      <c r="N56" s="428" t="s">
        <v>39</v>
      </c>
      <c r="O56" s="526">
        <v>1</v>
      </c>
      <c r="P56" s="432" t="s">
        <v>44</v>
      </c>
      <c r="Q56" s="432" t="s">
        <v>42</v>
      </c>
      <c r="R56" s="528">
        <f>IF(PRODUCT(L56,O56)=0,"",PRODUCT(L56,O56))</f>
        <v>5000</v>
      </c>
      <c r="S56" s="402" t="s">
        <v>46</v>
      </c>
      <c r="V56" s="438"/>
    </row>
    <row r="57" spans="2:22" s="402" customFormat="1" ht="12.75" customHeight="1" x14ac:dyDescent="0.15">
      <c r="B57" s="424"/>
      <c r="D57" s="425"/>
      <c r="E57" s="420"/>
      <c r="G57" s="433"/>
      <c r="H57" s="421"/>
      <c r="I57" s="422"/>
      <c r="J57" s="427"/>
      <c r="K57" s="428"/>
      <c r="L57" s="436"/>
      <c r="M57" s="423"/>
      <c r="N57" s="423"/>
      <c r="O57" s="427"/>
      <c r="P57" s="427"/>
      <c r="Q57" s="427"/>
      <c r="R57" s="427"/>
      <c r="S57" s="427"/>
      <c r="T57" s="437"/>
      <c r="U57" s="436"/>
      <c r="V57" s="420"/>
    </row>
    <row r="58" spans="2:22" s="402" customFormat="1" ht="15.95" customHeight="1" x14ac:dyDescent="0.15">
      <c r="B58" s="424"/>
      <c r="C58" s="644" t="s">
        <v>91</v>
      </c>
      <c r="D58" s="644"/>
      <c r="E58" s="420"/>
      <c r="G58" s="433"/>
      <c r="H58" s="421"/>
      <c r="I58" s="422"/>
      <c r="J58" s="427"/>
      <c r="K58" s="428"/>
      <c r="L58" s="436"/>
      <c r="M58" s="423"/>
      <c r="N58" s="423"/>
      <c r="O58" s="648"/>
      <c r="P58" s="648"/>
      <c r="Q58" s="648"/>
      <c r="R58" s="648"/>
      <c r="S58" s="648"/>
      <c r="T58" s="648"/>
      <c r="U58" s="433"/>
      <c r="V58" s="420"/>
    </row>
    <row r="59" spans="2:22" s="402" customFormat="1" ht="15.95" customHeight="1" x14ac:dyDescent="0.15">
      <c r="B59" s="424"/>
      <c r="C59" s="425"/>
      <c r="D59" s="425" t="s">
        <v>92</v>
      </c>
      <c r="E59" s="420"/>
      <c r="G59" s="426" t="str">
        <f>IF(SUM(R59:R63)=0,"",SUM(R59:R63))</f>
        <v/>
      </c>
      <c r="H59" s="421"/>
      <c r="I59" s="422"/>
      <c r="J59" s="427"/>
      <c r="K59" s="428"/>
      <c r="L59" s="429"/>
      <c r="M59" s="428" t="s">
        <v>46</v>
      </c>
      <c r="N59" s="428"/>
      <c r="O59" s="429"/>
      <c r="P59" s="432"/>
      <c r="Q59" s="432" t="s">
        <v>42</v>
      </c>
      <c r="R59" s="433" t="str">
        <f>IF(PRODUCT(L59,O59)=0,"",PRODUCT(L59,O59))</f>
        <v/>
      </c>
      <c r="S59" s="402" t="s">
        <v>46</v>
      </c>
      <c r="T59" s="437"/>
      <c r="U59" s="436"/>
      <c r="V59" s="420"/>
    </row>
    <row r="60" spans="2:22" s="402" customFormat="1" ht="15.95" customHeight="1" x14ac:dyDescent="0.15">
      <c r="B60" s="424"/>
      <c r="C60" s="425"/>
      <c r="D60" s="425"/>
      <c r="E60" s="420"/>
      <c r="G60" s="433"/>
      <c r="H60" s="421"/>
      <c r="I60" s="422"/>
      <c r="J60" s="427"/>
      <c r="K60" s="428"/>
      <c r="L60" s="429"/>
      <c r="M60" s="428" t="s">
        <v>46</v>
      </c>
      <c r="N60" s="428"/>
      <c r="O60" s="429"/>
      <c r="P60" s="432"/>
      <c r="Q60" s="432" t="s">
        <v>41</v>
      </c>
      <c r="R60" s="433" t="str">
        <f t="shared" ref="R60:R74" si="1">IF(PRODUCT(L60,O60)=0,"",PRODUCT(L60,O60))</f>
        <v/>
      </c>
      <c r="S60" s="402" t="s">
        <v>46</v>
      </c>
      <c r="T60" s="437"/>
      <c r="U60" s="436"/>
      <c r="V60" s="420"/>
    </row>
    <row r="61" spans="2:22" s="402" customFormat="1" ht="15.95" customHeight="1" x14ac:dyDescent="0.15">
      <c r="B61" s="424"/>
      <c r="C61" s="425"/>
      <c r="D61" s="425"/>
      <c r="E61" s="420"/>
      <c r="G61" s="433"/>
      <c r="H61" s="421"/>
      <c r="I61" s="422"/>
      <c r="J61" s="427"/>
      <c r="K61" s="428"/>
      <c r="L61" s="429"/>
      <c r="M61" s="428" t="s">
        <v>46</v>
      </c>
      <c r="N61" s="428"/>
      <c r="O61" s="429"/>
      <c r="P61" s="432"/>
      <c r="Q61" s="432" t="s">
        <v>41</v>
      </c>
      <c r="R61" s="433" t="str">
        <f t="shared" si="1"/>
        <v/>
      </c>
      <c r="S61" s="402" t="s">
        <v>46</v>
      </c>
      <c r="T61" s="437"/>
      <c r="U61" s="436"/>
      <c r="V61" s="420"/>
    </row>
    <row r="62" spans="2:22" s="402" customFormat="1" ht="15.95" customHeight="1" x14ac:dyDescent="0.15">
      <c r="B62" s="424"/>
      <c r="C62" s="425"/>
      <c r="D62" s="425"/>
      <c r="E62" s="420"/>
      <c r="G62" s="433"/>
      <c r="H62" s="421"/>
      <c r="I62" s="422"/>
      <c r="J62" s="427"/>
      <c r="K62" s="428"/>
      <c r="L62" s="429"/>
      <c r="M62" s="428" t="s">
        <v>46</v>
      </c>
      <c r="N62" s="428"/>
      <c r="O62" s="429"/>
      <c r="P62" s="432"/>
      <c r="Q62" s="432" t="s">
        <v>41</v>
      </c>
      <c r="R62" s="433" t="str">
        <f t="shared" si="1"/>
        <v/>
      </c>
      <c r="S62" s="402" t="s">
        <v>46</v>
      </c>
      <c r="T62" s="437"/>
      <c r="U62" s="436"/>
      <c r="V62" s="420"/>
    </row>
    <row r="63" spans="2:22" s="402" customFormat="1" ht="15.95" customHeight="1" x14ac:dyDescent="0.15">
      <c r="B63" s="424"/>
      <c r="C63" s="425"/>
      <c r="D63" s="425"/>
      <c r="E63" s="420"/>
      <c r="G63" s="433"/>
      <c r="H63" s="421"/>
      <c r="I63" s="422"/>
      <c r="J63" s="427"/>
      <c r="K63" s="428"/>
      <c r="L63" s="429"/>
      <c r="M63" s="428" t="s">
        <v>46</v>
      </c>
      <c r="N63" s="428"/>
      <c r="O63" s="429"/>
      <c r="P63" s="432"/>
      <c r="Q63" s="432" t="s">
        <v>42</v>
      </c>
      <c r="R63" s="433" t="str">
        <f t="shared" si="1"/>
        <v/>
      </c>
      <c r="S63" s="402" t="s">
        <v>46</v>
      </c>
      <c r="T63" s="437"/>
      <c r="U63" s="436"/>
      <c r="V63" s="420"/>
    </row>
    <row r="64" spans="2:22" s="402" customFormat="1" ht="12.75" customHeight="1" x14ac:dyDescent="0.15">
      <c r="B64" s="424"/>
      <c r="C64" s="425"/>
      <c r="D64" s="425"/>
      <c r="E64" s="420"/>
      <c r="G64" s="433"/>
      <c r="H64" s="421"/>
      <c r="I64" s="422"/>
      <c r="J64" s="427"/>
      <c r="K64" s="428"/>
      <c r="L64" s="436"/>
      <c r="M64" s="423"/>
      <c r="N64" s="423"/>
      <c r="O64" s="429"/>
      <c r="P64" s="432"/>
      <c r="Q64" s="432"/>
      <c r="R64" s="433"/>
      <c r="T64" s="437"/>
      <c r="U64" s="436"/>
      <c r="V64" s="420"/>
    </row>
    <row r="65" spans="2:22" s="402" customFormat="1" ht="15.95" customHeight="1" x14ac:dyDescent="0.15">
      <c r="B65" s="424"/>
      <c r="D65" s="425" t="s">
        <v>93</v>
      </c>
      <c r="E65" s="420"/>
      <c r="G65" s="529">
        <f>IF(SUM(R65:R74)=0,"",SUM(R65:R74))</f>
        <v>50500</v>
      </c>
      <c r="H65" s="421"/>
      <c r="I65" s="422"/>
      <c r="J65" s="531" t="s">
        <v>661</v>
      </c>
      <c r="K65" s="531"/>
      <c r="L65" s="526">
        <v>14000</v>
      </c>
      <c r="M65" s="428" t="s">
        <v>46</v>
      </c>
      <c r="N65" s="428" t="s">
        <v>39</v>
      </c>
      <c r="O65" s="526">
        <v>1</v>
      </c>
      <c r="P65" s="432" t="s">
        <v>48</v>
      </c>
      <c r="Q65" s="432" t="s">
        <v>42</v>
      </c>
      <c r="R65" s="528">
        <f t="shared" si="1"/>
        <v>14000</v>
      </c>
      <c r="S65" s="402" t="s">
        <v>46</v>
      </c>
      <c r="T65" s="437"/>
      <c r="U65" s="436"/>
      <c r="V65" s="420"/>
    </row>
    <row r="66" spans="2:22" s="402" customFormat="1" ht="15.95" customHeight="1" x14ac:dyDescent="0.15">
      <c r="B66" s="424"/>
      <c r="D66" s="439" t="s">
        <v>567</v>
      </c>
      <c r="E66" s="420"/>
      <c r="G66" s="433"/>
      <c r="H66" s="421"/>
      <c r="I66" s="422"/>
      <c r="J66" s="533" t="s">
        <v>662</v>
      </c>
      <c r="K66" s="531"/>
      <c r="L66" s="526">
        <v>16500</v>
      </c>
      <c r="M66" s="428" t="s">
        <v>46</v>
      </c>
      <c r="N66" s="428" t="s">
        <v>39</v>
      </c>
      <c r="O66" s="526">
        <v>1</v>
      </c>
      <c r="P66" s="432" t="s">
        <v>48</v>
      </c>
      <c r="Q66" s="432" t="s">
        <v>42</v>
      </c>
      <c r="R66" s="528">
        <f t="shared" si="1"/>
        <v>16500</v>
      </c>
      <c r="S66" s="402" t="s">
        <v>46</v>
      </c>
      <c r="T66" s="437"/>
      <c r="U66" s="436"/>
      <c r="V66" s="420"/>
    </row>
    <row r="67" spans="2:22" s="402" customFormat="1" ht="15.95" customHeight="1" x14ac:dyDescent="0.15">
      <c r="B67" s="424"/>
      <c r="D67" s="425"/>
      <c r="E67" s="420"/>
      <c r="G67" s="433"/>
      <c r="H67" s="421"/>
      <c r="I67" s="422"/>
      <c r="J67" s="427"/>
      <c r="K67" s="428"/>
      <c r="L67" s="429"/>
      <c r="M67" s="428" t="s">
        <v>46</v>
      </c>
      <c r="N67" s="428" t="s">
        <v>39</v>
      </c>
      <c r="O67" s="429"/>
      <c r="P67" s="432" t="s">
        <v>48</v>
      </c>
      <c r="Q67" s="432" t="s">
        <v>41</v>
      </c>
      <c r="R67" s="433" t="str">
        <f t="shared" si="1"/>
        <v/>
      </c>
      <c r="S67" s="402" t="s">
        <v>46</v>
      </c>
      <c r="T67" s="437"/>
      <c r="U67" s="436"/>
      <c r="V67" s="420"/>
    </row>
    <row r="68" spans="2:22" s="402" customFormat="1" ht="15.95" customHeight="1" x14ac:dyDescent="0.15">
      <c r="B68" s="424"/>
      <c r="D68" s="425"/>
      <c r="E68" s="420"/>
      <c r="G68" s="433"/>
      <c r="H68" s="421"/>
      <c r="I68" s="422"/>
      <c r="J68" s="531" t="s">
        <v>663</v>
      </c>
      <c r="K68" s="531"/>
      <c r="L68" s="526">
        <v>10000</v>
      </c>
      <c r="M68" s="428" t="s">
        <v>46</v>
      </c>
      <c r="N68" s="428" t="s">
        <v>39</v>
      </c>
      <c r="O68" s="526">
        <v>1</v>
      </c>
      <c r="P68" s="432" t="s">
        <v>48</v>
      </c>
      <c r="Q68" s="432" t="s">
        <v>41</v>
      </c>
      <c r="R68" s="528">
        <f t="shared" si="1"/>
        <v>10000</v>
      </c>
      <c r="S68" s="402" t="s">
        <v>46</v>
      </c>
      <c r="T68" s="437"/>
      <c r="U68" s="436"/>
      <c r="V68" s="420"/>
    </row>
    <row r="69" spans="2:22" s="402" customFormat="1" ht="15.95" customHeight="1" x14ac:dyDescent="0.15">
      <c r="B69" s="424"/>
      <c r="D69" s="425"/>
      <c r="E69" s="420"/>
      <c r="G69" s="433"/>
      <c r="H69" s="421"/>
      <c r="I69" s="422"/>
      <c r="J69" s="531" t="s">
        <v>664</v>
      </c>
      <c r="K69" s="531"/>
      <c r="L69" s="526">
        <v>10000</v>
      </c>
      <c r="M69" s="428" t="s">
        <v>46</v>
      </c>
      <c r="N69" s="428" t="s">
        <v>39</v>
      </c>
      <c r="O69" s="526">
        <v>1</v>
      </c>
      <c r="P69" s="432" t="s">
        <v>48</v>
      </c>
      <c r="Q69" s="432" t="s">
        <v>41</v>
      </c>
      <c r="R69" s="528">
        <f t="shared" si="1"/>
        <v>10000</v>
      </c>
      <c r="S69" s="402" t="s">
        <v>46</v>
      </c>
      <c r="T69" s="437"/>
      <c r="U69" s="436"/>
      <c r="V69" s="420"/>
    </row>
    <row r="70" spans="2:22" s="402" customFormat="1" ht="15.95" customHeight="1" x14ac:dyDescent="0.15">
      <c r="B70" s="424"/>
      <c r="D70" s="425"/>
      <c r="E70" s="420"/>
      <c r="G70" s="433"/>
      <c r="H70" s="421"/>
      <c r="I70" s="422"/>
      <c r="J70" s="427"/>
      <c r="K70" s="428"/>
      <c r="L70" s="429"/>
      <c r="M70" s="428" t="s">
        <v>46</v>
      </c>
      <c r="N70" s="428" t="s">
        <v>39</v>
      </c>
      <c r="O70" s="429"/>
      <c r="P70" s="432" t="s">
        <v>48</v>
      </c>
      <c r="Q70" s="432" t="s">
        <v>41</v>
      </c>
      <c r="R70" s="433" t="str">
        <f t="shared" si="1"/>
        <v/>
      </c>
      <c r="S70" s="402" t="s">
        <v>46</v>
      </c>
      <c r="T70" s="437"/>
      <c r="U70" s="436"/>
      <c r="V70" s="420"/>
    </row>
    <row r="71" spans="2:22" s="402" customFormat="1" ht="15.95" customHeight="1" x14ac:dyDescent="0.15">
      <c r="B71" s="424"/>
      <c r="D71" s="425"/>
      <c r="E71" s="420"/>
      <c r="G71" s="433"/>
      <c r="H71" s="421"/>
      <c r="I71" s="422"/>
      <c r="J71" s="427"/>
      <c r="K71" s="428"/>
      <c r="L71" s="429"/>
      <c r="M71" s="428" t="s">
        <v>46</v>
      </c>
      <c r="N71" s="428" t="s">
        <v>39</v>
      </c>
      <c r="O71" s="429"/>
      <c r="P71" s="432" t="s">
        <v>48</v>
      </c>
      <c r="Q71" s="432" t="s">
        <v>41</v>
      </c>
      <c r="R71" s="433" t="str">
        <f t="shared" si="1"/>
        <v/>
      </c>
      <c r="S71" s="402" t="s">
        <v>46</v>
      </c>
      <c r="T71" s="437"/>
      <c r="U71" s="436"/>
      <c r="V71" s="420"/>
    </row>
    <row r="72" spans="2:22" s="402" customFormat="1" ht="15.95" customHeight="1" x14ac:dyDescent="0.15">
      <c r="B72" s="424"/>
      <c r="D72" s="425"/>
      <c r="E72" s="420"/>
      <c r="G72" s="433"/>
      <c r="H72" s="421"/>
      <c r="I72" s="422"/>
      <c r="J72" s="427"/>
      <c r="K72" s="428"/>
      <c r="L72" s="429"/>
      <c r="M72" s="428" t="s">
        <v>46</v>
      </c>
      <c r="N72" s="428" t="s">
        <v>39</v>
      </c>
      <c r="O72" s="429"/>
      <c r="P72" s="432" t="s">
        <v>48</v>
      </c>
      <c r="Q72" s="432" t="s">
        <v>41</v>
      </c>
      <c r="R72" s="433" t="str">
        <f t="shared" si="1"/>
        <v/>
      </c>
      <c r="S72" s="402" t="s">
        <v>46</v>
      </c>
      <c r="T72" s="437"/>
      <c r="U72" s="436"/>
      <c r="V72" s="420"/>
    </row>
    <row r="73" spans="2:22" s="402" customFormat="1" ht="15.95" customHeight="1" x14ac:dyDescent="0.15">
      <c r="B73" s="424"/>
      <c r="D73" s="425"/>
      <c r="E73" s="420"/>
      <c r="G73" s="433"/>
      <c r="H73" s="421"/>
      <c r="I73" s="422"/>
      <c r="J73" s="427"/>
      <c r="K73" s="428"/>
      <c r="L73" s="429"/>
      <c r="M73" s="428" t="s">
        <v>46</v>
      </c>
      <c r="N73" s="428" t="s">
        <v>39</v>
      </c>
      <c r="O73" s="429"/>
      <c r="P73" s="432" t="s">
        <v>48</v>
      </c>
      <c r="Q73" s="432" t="s">
        <v>41</v>
      </c>
      <c r="R73" s="433" t="str">
        <f t="shared" si="1"/>
        <v/>
      </c>
      <c r="S73" s="402" t="s">
        <v>46</v>
      </c>
      <c r="T73" s="437"/>
      <c r="U73" s="436"/>
      <c r="V73" s="420"/>
    </row>
    <row r="74" spans="2:22" s="402" customFormat="1" ht="15.95" customHeight="1" x14ac:dyDescent="0.15">
      <c r="B74" s="424"/>
      <c r="D74" s="425"/>
      <c r="E74" s="420"/>
      <c r="G74" s="433"/>
      <c r="H74" s="421"/>
      <c r="I74" s="422"/>
      <c r="J74" s="427"/>
      <c r="K74" s="428"/>
      <c r="L74" s="429"/>
      <c r="M74" s="428" t="s">
        <v>46</v>
      </c>
      <c r="N74" s="428" t="s">
        <v>39</v>
      </c>
      <c r="O74" s="429"/>
      <c r="P74" s="432" t="s">
        <v>48</v>
      </c>
      <c r="Q74" s="432" t="s">
        <v>41</v>
      </c>
      <c r="R74" s="433" t="str">
        <f t="shared" si="1"/>
        <v/>
      </c>
      <c r="S74" s="402" t="s">
        <v>46</v>
      </c>
      <c r="T74" s="437"/>
      <c r="U74" s="436"/>
      <c r="V74" s="420"/>
    </row>
    <row r="75" spans="2:22" s="402" customFormat="1" ht="12.75" customHeight="1" x14ac:dyDescent="0.15">
      <c r="B75" s="424"/>
      <c r="D75" s="425"/>
      <c r="E75" s="420"/>
      <c r="G75" s="433"/>
      <c r="H75" s="421"/>
      <c r="I75" s="422"/>
      <c r="J75" s="427"/>
      <c r="K75" s="428"/>
      <c r="L75" s="436"/>
      <c r="M75" s="423"/>
      <c r="N75" s="423"/>
      <c r="O75" s="429"/>
      <c r="P75" s="432"/>
      <c r="Q75" s="432"/>
      <c r="R75" s="433"/>
      <c r="T75" s="437"/>
      <c r="U75" s="436"/>
      <c r="V75" s="420"/>
    </row>
    <row r="76" spans="2:22" s="402" customFormat="1" ht="15.95" customHeight="1" x14ac:dyDescent="0.15">
      <c r="B76" s="424"/>
      <c r="C76" s="644" t="s">
        <v>60</v>
      </c>
      <c r="D76" s="644"/>
      <c r="E76" s="420"/>
      <c r="G76" s="426" t="str">
        <f>IF(SUM(R76:R77)=0,"",SUM(R76:R77))</f>
        <v/>
      </c>
      <c r="H76" s="421"/>
      <c r="I76" s="422"/>
      <c r="J76" s="427"/>
      <c r="K76" s="428"/>
      <c r="L76" s="429"/>
      <c r="M76" s="428" t="s">
        <v>46</v>
      </c>
      <c r="N76" s="428" t="s">
        <v>39</v>
      </c>
      <c r="O76" s="429"/>
      <c r="P76" s="432" t="s">
        <v>45</v>
      </c>
      <c r="Q76" s="432" t="s">
        <v>42</v>
      </c>
      <c r="R76" s="433"/>
      <c r="S76" s="402" t="s">
        <v>46</v>
      </c>
      <c r="T76" s="437"/>
      <c r="U76" s="436"/>
      <c r="V76" s="420"/>
    </row>
    <row r="77" spans="2:22" s="402" customFormat="1" ht="15.95" customHeight="1" x14ac:dyDescent="0.15">
      <c r="B77" s="424"/>
      <c r="C77" s="425"/>
      <c r="D77" s="425"/>
      <c r="E77" s="420"/>
      <c r="G77" s="433"/>
      <c r="H77" s="421"/>
      <c r="I77" s="422"/>
      <c r="J77" s="427"/>
      <c r="K77" s="428"/>
      <c r="L77" s="429"/>
      <c r="M77" s="428" t="s">
        <v>46</v>
      </c>
      <c r="N77" s="428" t="s">
        <v>39</v>
      </c>
      <c r="O77" s="429"/>
      <c r="P77" s="432" t="s">
        <v>45</v>
      </c>
      <c r="Q77" s="432" t="s">
        <v>42</v>
      </c>
      <c r="R77" s="433"/>
      <c r="S77" s="402" t="s">
        <v>46</v>
      </c>
      <c r="T77" s="437"/>
      <c r="U77" s="436"/>
      <c r="V77" s="420"/>
    </row>
    <row r="78" spans="2:22" s="402" customFormat="1" ht="12.75" customHeight="1" x14ac:dyDescent="0.15">
      <c r="B78" s="424"/>
      <c r="C78" s="425"/>
      <c r="D78" s="425"/>
      <c r="E78" s="420"/>
      <c r="G78" s="433"/>
      <c r="H78" s="421"/>
      <c r="I78" s="422"/>
      <c r="J78" s="427"/>
      <c r="K78" s="428"/>
      <c r="L78" s="436"/>
      <c r="M78" s="423"/>
      <c r="N78" s="423"/>
      <c r="O78" s="429"/>
      <c r="P78" s="432"/>
      <c r="Q78" s="432"/>
      <c r="R78" s="433"/>
      <c r="T78" s="437"/>
      <c r="U78" s="436"/>
      <c r="V78" s="420"/>
    </row>
    <row r="79" spans="2:22" s="402" customFormat="1" ht="15.95" customHeight="1" x14ac:dyDescent="0.15">
      <c r="B79" s="424"/>
      <c r="C79" s="644" t="s">
        <v>94</v>
      </c>
      <c r="D79" s="644"/>
      <c r="E79" s="420"/>
      <c r="G79" s="529" t="str">
        <f>IF(SUM(R79:R81)=0,"",SUM(L79:L81))</f>
        <v/>
      </c>
      <c r="H79" s="421"/>
      <c r="I79" s="422"/>
      <c r="J79" s="525"/>
      <c r="K79" s="531"/>
      <c r="L79" s="526"/>
      <c r="M79" s="423" t="s">
        <v>46</v>
      </c>
      <c r="N79" s="428" t="s">
        <v>39</v>
      </c>
      <c r="O79" s="526"/>
      <c r="P79" s="432"/>
      <c r="Q79" s="432" t="s">
        <v>41</v>
      </c>
      <c r="R79" s="528" t="str">
        <f>IF(PRODUCT(L79,O79)=0,"",PRODUCT(L79,O79))</f>
        <v/>
      </c>
      <c r="S79" s="402" t="s">
        <v>46</v>
      </c>
      <c r="T79" s="437"/>
      <c r="U79" s="436"/>
      <c r="V79" s="420"/>
    </row>
    <row r="80" spans="2:22" s="402" customFormat="1" ht="15.95" customHeight="1" x14ac:dyDescent="0.15">
      <c r="B80" s="424"/>
      <c r="D80" s="440"/>
      <c r="E80" s="420"/>
      <c r="H80" s="421"/>
      <c r="I80" s="422"/>
      <c r="J80" s="525"/>
      <c r="K80" s="575"/>
      <c r="L80" s="526"/>
      <c r="M80" s="423" t="s">
        <v>46</v>
      </c>
      <c r="N80" s="428" t="s">
        <v>39</v>
      </c>
      <c r="O80" s="526"/>
      <c r="P80" s="432"/>
      <c r="Q80" s="432" t="s">
        <v>41</v>
      </c>
      <c r="R80" s="528" t="str">
        <f>IF(PRODUCT(L80,O80)=0,"",PRODUCT(L80,O80))</f>
        <v/>
      </c>
      <c r="S80" s="402" t="s">
        <v>46</v>
      </c>
      <c r="T80" s="437"/>
      <c r="U80" s="441"/>
      <c r="V80" s="442"/>
    </row>
    <row r="81" spans="2:22" s="402" customFormat="1" ht="12.75" customHeight="1" x14ac:dyDescent="0.15">
      <c r="B81" s="424"/>
      <c r="D81" s="440"/>
      <c r="E81" s="420"/>
      <c r="H81" s="421"/>
      <c r="I81" s="422"/>
      <c r="J81" s="427"/>
      <c r="K81" s="441"/>
      <c r="L81" s="436"/>
      <c r="M81" s="423" t="s">
        <v>46</v>
      </c>
      <c r="N81" s="428" t="s">
        <v>39</v>
      </c>
      <c r="O81" s="526"/>
      <c r="P81" s="432"/>
      <c r="Q81" s="432" t="s">
        <v>41</v>
      </c>
      <c r="R81" s="528" t="str">
        <f>IF(PRODUCT(L81,O81)=0,"",PRODUCT(L81,O81))</f>
        <v/>
      </c>
      <c r="S81" s="402" t="s">
        <v>46</v>
      </c>
      <c r="T81" s="441"/>
      <c r="U81" s="441"/>
      <c r="V81" s="442"/>
    </row>
    <row r="82" spans="2:22" s="402" customFormat="1" ht="15.95" customHeight="1" x14ac:dyDescent="0.15">
      <c r="B82" s="443"/>
      <c r="C82" s="649"/>
      <c r="D82" s="649"/>
      <c r="E82" s="444"/>
      <c r="F82" s="445"/>
      <c r="G82" s="446"/>
      <c r="H82" s="447"/>
      <c r="I82" s="448"/>
      <c r="J82" s="449"/>
      <c r="K82" s="449"/>
      <c r="L82" s="449"/>
      <c r="M82" s="449"/>
      <c r="N82" s="449"/>
      <c r="O82" s="449"/>
      <c r="P82" s="449"/>
      <c r="Q82" s="449"/>
      <c r="R82" s="449"/>
      <c r="S82" s="449"/>
      <c r="T82" s="449"/>
      <c r="U82" s="449"/>
      <c r="V82" s="444"/>
    </row>
    <row r="83" spans="2:22" s="402" customFormat="1" ht="15.95" customHeight="1" x14ac:dyDescent="0.15">
      <c r="B83" s="407"/>
      <c r="C83" s="643" t="s">
        <v>70</v>
      </c>
      <c r="D83" s="643"/>
      <c r="E83" s="408"/>
      <c r="F83" s="409"/>
      <c r="G83" s="535">
        <f>SUM(G9:G82)</f>
        <v>452500</v>
      </c>
      <c r="H83" s="450"/>
      <c r="I83" s="451"/>
      <c r="J83" s="452"/>
      <c r="K83" s="452"/>
      <c r="L83" s="452"/>
      <c r="M83" s="452"/>
      <c r="N83" s="452"/>
      <c r="O83" s="452"/>
      <c r="P83" s="452"/>
      <c r="Q83" s="452"/>
      <c r="R83" s="452"/>
      <c r="S83" s="452"/>
      <c r="T83" s="452"/>
      <c r="U83" s="452"/>
      <c r="V83" s="408"/>
    </row>
    <row r="84" spans="2:22" ht="15.75" customHeight="1" x14ac:dyDescent="0.15">
      <c r="B84" s="403" t="s">
        <v>565</v>
      </c>
    </row>
    <row r="85" spans="2:22" ht="15.75" customHeight="1" x14ac:dyDescent="0.15"/>
  </sheetData>
  <sheetProtection formatCells="0" insertColumns="0" insertRows="0" autoFilter="0"/>
  <protectedRanges>
    <protectedRange sqref="O76:O77 L76:L77 J76:J77 J80 L80 J59:J63 L60:L63 O59:O63 J67 L67 O67 J70:J74 L70:L74 O70:O74" name="範囲2"/>
    <protectedRange sqref="J10:J12" name="範囲1_1"/>
    <protectedRange sqref="L10:L12" name="範囲1_2"/>
    <protectedRange sqref="O10:O12" name="範囲1_3"/>
    <protectedRange sqref="R10:R12" name="範囲1_4"/>
    <protectedRange sqref="J42:J43 L42:L43" name="範囲1_5"/>
    <protectedRange sqref="J46:J47 L46:L47" name="範囲1_6"/>
    <protectedRange sqref="J55:J56 L55:L56" name="範囲1_8"/>
    <protectedRange sqref="O55:O56 O65:O66 O68:O69" name="範囲1_9"/>
    <protectedRange sqref="J65:J66 L65:L66" name="範囲2_1"/>
    <protectedRange sqref="J68:J69 L68:L69" name="範囲2_2"/>
    <protectedRange sqref="J79 L79" name="範囲2_3"/>
    <protectedRange sqref="L49" name="範囲1_10"/>
  </protectedRanges>
  <mergeCells count="15">
    <mergeCell ref="C83:D83"/>
    <mergeCell ref="C45:D45"/>
    <mergeCell ref="M3:V3"/>
    <mergeCell ref="L5:T5"/>
    <mergeCell ref="B4:V4"/>
    <mergeCell ref="C39:D39"/>
    <mergeCell ref="C5:D5"/>
    <mergeCell ref="C9:D9"/>
    <mergeCell ref="B7:D7"/>
    <mergeCell ref="O58:T58"/>
    <mergeCell ref="C42:D42"/>
    <mergeCell ref="C76:D76"/>
    <mergeCell ref="C79:D79"/>
    <mergeCell ref="C82:D82"/>
    <mergeCell ref="C58:D58"/>
  </mergeCells>
  <phoneticPr fontId="1"/>
  <pageMargins left="0.9" right="0.25" top="0.8" bottom="0.22" header="0.51200000000000001" footer="0.17"/>
  <pageSetup paperSize="9" scale="6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J22"/>
  <sheetViews>
    <sheetView view="pageBreakPreview" zoomScaleNormal="100" zoomScaleSheetLayoutView="100" workbookViewId="0"/>
  </sheetViews>
  <sheetFormatPr defaultRowHeight="29.25" customHeight="1" x14ac:dyDescent="0.15"/>
  <cols>
    <col min="1" max="1" width="2" style="453" customWidth="1"/>
    <col min="2" max="2" width="21.5" style="453" customWidth="1"/>
    <col min="3" max="3" width="1.625" style="453" customWidth="1"/>
    <col min="4" max="4" width="1.75" style="453" customWidth="1"/>
    <col min="5" max="5" width="23.25" style="453" customWidth="1"/>
    <col min="6" max="6" width="1.875" style="453" customWidth="1"/>
    <col min="7" max="7" width="29.5" style="453" customWidth="1"/>
    <col min="8" max="8" width="5" style="453" customWidth="1"/>
    <col min="9" max="16384" width="9" style="453"/>
  </cols>
  <sheetData>
    <row r="1" spans="1:10" ht="29.25" customHeight="1" x14ac:dyDescent="0.15">
      <c r="B1" s="453" t="s">
        <v>600</v>
      </c>
      <c r="G1" s="403" t="s">
        <v>625</v>
      </c>
    </row>
    <row r="2" spans="1:10" ht="29.25" customHeight="1" x14ac:dyDescent="0.15">
      <c r="B2" s="650" t="s">
        <v>591</v>
      </c>
      <c r="C2" s="650"/>
      <c r="D2" s="650"/>
      <c r="E2" s="650"/>
      <c r="F2" s="650"/>
      <c r="G2" s="650"/>
    </row>
    <row r="3" spans="1:10" ht="29.25" customHeight="1" x14ac:dyDescent="0.15">
      <c r="B3" s="454"/>
      <c r="J3" s="571" t="s">
        <v>712</v>
      </c>
    </row>
    <row r="4" spans="1:10" ht="29.25" customHeight="1" x14ac:dyDescent="0.15">
      <c r="G4" s="455" t="s">
        <v>120</v>
      </c>
      <c r="J4" s="573" t="s">
        <v>696</v>
      </c>
    </row>
    <row r="5" spans="1:10" ht="29.25" customHeight="1" x14ac:dyDescent="0.15">
      <c r="A5" s="453" t="s">
        <v>102</v>
      </c>
      <c r="J5" s="571" t="s">
        <v>705</v>
      </c>
    </row>
    <row r="6" spans="1:10" ht="38.25" customHeight="1" x14ac:dyDescent="0.15">
      <c r="A6" s="456"/>
      <c r="B6" s="457" t="s">
        <v>98</v>
      </c>
      <c r="C6" s="458"/>
      <c r="D6" s="456"/>
      <c r="E6" s="457" t="s">
        <v>511</v>
      </c>
      <c r="F6" s="459"/>
      <c r="G6" s="460" t="s">
        <v>69</v>
      </c>
    </row>
    <row r="7" spans="1:10" ht="38.25" customHeight="1" x14ac:dyDescent="0.15">
      <c r="A7" s="461"/>
      <c r="B7" s="462" t="s">
        <v>99</v>
      </c>
      <c r="C7" s="463"/>
      <c r="D7" s="461"/>
      <c r="E7" s="540">
        <f>'（別紙１）所要額'!K15</f>
        <v>220000</v>
      </c>
      <c r="F7" s="464"/>
      <c r="G7" s="464"/>
    </row>
    <row r="8" spans="1:10" ht="38.25" customHeight="1" x14ac:dyDescent="0.15">
      <c r="A8" s="465"/>
      <c r="B8" s="466" t="s">
        <v>100</v>
      </c>
      <c r="D8" s="465"/>
      <c r="E8" s="541">
        <f>'（別紙１）所要額'!D15</f>
        <v>0</v>
      </c>
      <c r="F8" s="467"/>
      <c r="G8" s="467"/>
    </row>
    <row r="9" spans="1:10" ht="38.25" customHeight="1" x14ac:dyDescent="0.15">
      <c r="A9" s="461"/>
      <c r="B9" s="462" t="s">
        <v>101</v>
      </c>
      <c r="C9" s="463"/>
      <c r="D9" s="461"/>
      <c r="E9" s="540">
        <f>'（別紙１）所要額'!C15-E7</f>
        <v>232500</v>
      </c>
      <c r="F9" s="464"/>
      <c r="G9" s="464"/>
    </row>
    <row r="10" spans="1:10" ht="38.25" customHeight="1" x14ac:dyDescent="0.15">
      <c r="A10" s="468"/>
      <c r="B10" s="469" t="s">
        <v>67</v>
      </c>
      <c r="C10" s="470"/>
      <c r="D10" s="468"/>
      <c r="E10" s="542">
        <f>E7+E9</f>
        <v>452500</v>
      </c>
      <c r="F10" s="471"/>
      <c r="G10" s="471"/>
    </row>
    <row r="12" spans="1:10" ht="38.25" customHeight="1" x14ac:dyDescent="0.15">
      <c r="A12" s="453" t="s">
        <v>103</v>
      </c>
    </row>
    <row r="13" spans="1:10" ht="38.25" customHeight="1" x14ac:dyDescent="0.15">
      <c r="A13" s="456"/>
      <c r="B13" s="457" t="s">
        <v>98</v>
      </c>
      <c r="C13" s="458"/>
      <c r="D13" s="456"/>
      <c r="E13" s="457" t="s">
        <v>511</v>
      </c>
      <c r="F13" s="459"/>
      <c r="G13" s="460" t="s">
        <v>69</v>
      </c>
    </row>
    <row r="14" spans="1:10" ht="38.25" customHeight="1" x14ac:dyDescent="0.15">
      <c r="A14" s="461"/>
      <c r="B14" s="462" t="s">
        <v>104</v>
      </c>
      <c r="C14" s="463"/>
      <c r="D14" s="461"/>
      <c r="E14" s="540">
        <f>'（別紙４）支出予定額'!G83</f>
        <v>452500</v>
      </c>
      <c r="F14" s="464"/>
      <c r="G14" s="472" t="s">
        <v>601</v>
      </c>
    </row>
    <row r="15" spans="1:10" ht="38.25" customHeight="1" x14ac:dyDescent="0.15">
      <c r="A15" s="461"/>
      <c r="B15" s="462" t="s">
        <v>105</v>
      </c>
      <c r="C15" s="463"/>
      <c r="D15" s="461"/>
      <c r="E15" s="543">
        <v>0</v>
      </c>
      <c r="F15" s="464"/>
      <c r="G15" s="464"/>
    </row>
    <row r="16" spans="1:10" ht="38.25" customHeight="1" x14ac:dyDescent="0.15">
      <c r="A16" s="468"/>
      <c r="B16" s="469" t="s">
        <v>67</v>
      </c>
      <c r="C16" s="470"/>
      <c r="D16" s="468"/>
      <c r="E16" s="542">
        <f>E14+E15</f>
        <v>452500</v>
      </c>
      <c r="F16" s="471"/>
      <c r="G16" s="471"/>
    </row>
    <row r="18" spans="2:8" ht="29.25" customHeight="1" x14ac:dyDescent="0.15">
      <c r="B18" s="453" t="s">
        <v>121</v>
      </c>
    </row>
    <row r="20" spans="2:8" ht="29.25" customHeight="1" x14ac:dyDescent="0.15">
      <c r="B20" s="545" t="s">
        <v>721</v>
      </c>
    </row>
    <row r="21" spans="2:8" ht="29.25" customHeight="1" x14ac:dyDescent="0.15">
      <c r="E21" s="455" t="s">
        <v>693</v>
      </c>
      <c r="G21" s="544" t="str">
        <f>IF('（別表２第１号様式）交付申請書'!J6="","",'（別表２第１号様式）交付申請書'!J6)</f>
        <v>〇△□株式会社</v>
      </c>
    </row>
    <row r="22" spans="2:8" ht="29.25" customHeight="1" x14ac:dyDescent="0.15">
      <c r="E22" s="455" t="s">
        <v>122</v>
      </c>
      <c r="G22" s="544" t="str">
        <f>IF('（別表２第１号様式）交付申請書'!J7="","",'（別表２第１号様式）交付申請書'!J7)</f>
        <v>大阪たろう</v>
      </c>
      <c r="H22" s="473"/>
    </row>
  </sheetData>
  <sheetProtection formatCells="0" formatColumns="0" formatRows="0" insertColumns="0" insertRows="0" insertHyperlinks="0" deleteColumns="0" deleteRows="0" sort="0" autoFilter="0" pivotTables="0"/>
  <protectedRanges>
    <protectedRange sqref="E15 E8" name="範囲1"/>
  </protectedRanges>
  <mergeCells count="1">
    <mergeCell ref="B2:G2"/>
  </mergeCells>
  <phoneticPr fontId="1"/>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IV46"/>
  <sheetViews>
    <sheetView showGridLines="0" view="pageBreakPreview" zoomScale="85" zoomScaleNormal="85" zoomScaleSheetLayoutView="85" workbookViewId="0">
      <selection activeCell="H3" sqref="H3"/>
    </sheetView>
  </sheetViews>
  <sheetFormatPr defaultRowHeight="13.5" x14ac:dyDescent="0.15"/>
  <cols>
    <col min="1" max="1" width="2.75" style="475" customWidth="1"/>
    <col min="2" max="9" width="14.125" style="475" customWidth="1"/>
    <col min="10" max="256" width="9" style="475"/>
    <col min="257" max="16384" width="9" style="11"/>
  </cols>
  <sheetData>
    <row r="1" spans="1:256" ht="17.25" x14ac:dyDescent="0.15">
      <c r="A1" s="474" t="s">
        <v>622</v>
      </c>
    </row>
    <row r="2" spans="1:256" ht="17.25" x14ac:dyDescent="0.15">
      <c r="A2" s="474"/>
      <c r="H2" s="563" t="s">
        <v>731</v>
      </c>
    </row>
    <row r="3" spans="1:256" ht="17.25" x14ac:dyDescent="0.15">
      <c r="A3" s="474"/>
      <c r="K3"/>
      <c r="L3"/>
      <c r="M3"/>
    </row>
    <row r="4" spans="1:256" ht="17.25" x14ac:dyDescent="0.15">
      <c r="A4" s="651" t="s">
        <v>722</v>
      </c>
      <c r="B4" s="651"/>
      <c r="C4" s="651"/>
      <c r="D4" s="651"/>
      <c r="E4" s="651"/>
      <c r="F4" s="651"/>
      <c r="G4" s="651"/>
      <c r="H4" s="651"/>
      <c r="I4" s="651"/>
      <c r="J4" s="476"/>
      <c r="K4" s="573" t="s">
        <v>708</v>
      </c>
      <c r="M4"/>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6"/>
      <c r="FV4" s="476"/>
      <c r="FW4" s="476"/>
      <c r="FX4" s="476"/>
      <c r="FY4" s="476"/>
      <c r="FZ4" s="476"/>
      <c r="GA4" s="476"/>
      <c r="GB4" s="476"/>
      <c r="GC4" s="476"/>
      <c r="GD4" s="476"/>
      <c r="GE4" s="476"/>
      <c r="GF4" s="476"/>
      <c r="GG4" s="476"/>
      <c r="GH4" s="476"/>
      <c r="GI4" s="476"/>
      <c r="GJ4" s="476"/>
      <c r="GK4" s="476"/>
      <c r="GL4" s="476"/>
      <c r="GM4" s="476"/>
      <c r="GN4" s="476"/>
      <c r="GO4" s="476"/>
      <c r="GP4" s="476"/>
      <c r="GQ4" s="476"/>
      <c r="GR4" s="476"/>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row>
    <row r="5" spans="1:256" ht="17.25" x14ac:dyDescent="0.15">
      <c r="A5" s="340"/>
      <c r="B5" s="340"/>
      <c r="C5" s="340"/>
      <c r="D5" s="340"/>
      <c r="E5" s="340"/>
      <c r="F5" s="340"/>
      <c r="G5" s="340"/>
      <c r="H5" s="340"/>
      <c r="I5" s="340"/>
      <c r="J5" s="476"/>
      <c r="K5" s="573" t="s">
        <v>709</v>
      </c>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476"/>
      <c r="DW5" s="476"/>
      <c r="DX5" s="476"/>
      <c r="DY5" s="476"/>
      <c r="DZ5" s="476"/>
      <c r="EA5" s="476"/>
      <c r="EB5" s="476"/>
      <c r="EC5" s="476"/>
      <c r="ED5" s="476"/>
      <c r="EE5" s="476"/>
      <c r="EF5" s="476"/>
      <c r="EG5" s="476"/>
      <c r="EH5" s="476"/>
      <c r="EI5" s="476"/>
      <c r="EJ5" s="476"/>
      <c r="EK5" s="476"/>
      <c r="EL5" s="476"/>
      <c r="EM5" s="476"/>
      <c r="EN5" s="476"/>
      <c r="EO5" s="476"/>
      <c r="EP5" s="476"/>
      <c r="EQ5" s="476"/>
      <c r="ER5" s="476"/>
      <c r="ES5" s="476"/>
      <c r="ET5" s="476"/>
      <c r="EU5" s="476"/>
      <c r="EV5" s="476"/>
      <c r="EW5" s="476"/>
      <c r="EX5" s="476"/>
      <c r="EY5" s="476"/>
      <c r="EZ5" s="476"/>
      <c r="FA5" s="476"/>
      <c r="FB5" s="476"/>
      <c r="FC5" s="476"/>
      <c r="FD5" s="476"/>
      <c r="FE5" s="476"/>
      <c r="FF5" s="476"/>
      <c r="FG5" s="476"/>
      <c r="FH5" s="476"/>
      <c r="FI5" s="476"/>
      <c r="FJ5" s="476"/>
      <c r="FK5" s="476"/>
      <c r="FL5" s="476"/>
      <c r="FM5" s="476"/>
      <c r="FN5" s="476"/>
      <c r="FO5" s="476"/>
      <c r="FP5" s="476"/>
      <c r="FQ5" s="476"/>
      <c r="FR5" s="476"/>
      <c r="FS5" s="476"/>
      <c r="FT5" s="476"/>
      <c r="FU5" s="476"/>
      <c r="FV5" s="476"/>
      <c r="FW5" s="476"/>
      <c r="FX5" s="476"/>
      <c r="FY5" s="476"/>
      <c r="FZ5" s="476"/>
      <c r="GA5" s="476"/>
      <c r="GB5" s="476"/>
      <c r="GC5" s="476"/>
      <c r="GD5" s="476"/>
      <c r="GE5" s="476"/>
      <c r="GF5" s="476"/>
      <c r="GG5" s="476"/>
      <c r="GH5" s="476"/>
      <c r="GI5" s="476"/>
      <c r="GJ5" s="476"/>
      <c r="GK5" s="476"/>
      <c r="GL5" s="476"/>
      <c r="GM5" s="476"/>
      <c r="GN5" s="476"/>
      <c r="GO5" s="476"/>
      <c r="GP5" s="476"/>
      <c r="GQ5" s="476"/>
      <c r="GR5" s="476"/>
      <c r="GS5" s="476"/>
      <c r="GT5" s="476"/>
      <c r="GU5" s="476"/>
      <c r="GV5" s="476"/>
      <c r="GW5" s="476"/>
      <c r="GX5" s="476"/>
      <c r="GY5" s="476"/>
      <c r="GZ5" s="476"/>
      <c r="HA5" s="476"/>
      <c r="HB5" s="476"/>
      <c r="HC5" s="476"/>
      <c r="HD5" s="476"/>
      <c r="HE5" s="476"/>
      <c r="HF5" s="476"/>
      <c r="HG5" s="476"/>
      <c r="HH5" s="476"/>
      <c r="HI5" s="476"/>
      <c r="HJ5" s="476"/>
      <c r="HK5" s="476"/>
      <c r="HL5" s="476"/>
      <c r="HM5" s="476"/>
      <c r="HN5" s="476"/>
      <c r="HO5" s="476"/>
      <c r="HP5" s="476"/>
      <c r="HQ5" s="476"/>
      <c r="HR5" s="476"/>
      <c r="HS5" s="476"/>
      <c r="HT5" s="476"/>
      <c r="HU5" s="476"/>
      <c r="HV5" s="476"/>
      <c r="HW5" s="476"/>
      <c r="HX5" s="476"/>
      <c r="HY5" s="476"/>
      <c r="HZ5" s="476"/>
      <c r="IA5" s="476"/>
      <c r="IB5" s="476"/>
      <c r="IC5" s="476"/>
      <c r="ID5" s="476"/>
      <c r="IE5" s="476"/>
      <c r="IF5" s="476"/>
      <c r="IG5" s="476"/>
      <c r="IH5" s="476"/>
      <c r="II5" s="476"/>
      <c r="IJ5" s="476"/>
      <c r="IK5" s="476"/>
      <c r="IL5" s="476"/>
      <c r="IM5" s="476"/>
      <c r="IN5" s="476"/>
      <c r="IO5" s="476"/>
      <c r="IP5" s="476"/>
      <c r="IQ5" s="476"/>
      <c r="IR5" s="476"/>
      <c r="IS5" s="476"/>
      <c r="IT5" s="476"/>
      <c r="IU5" s="476"/>
      <c r="IV5" s="476"/>
    </row>
    <row r="6" spans="1:256" ht="17.25" x14ac:dyDescent="0.15">
      <c r="A6" s="477" t="s">
        <v>606</v>
      </c>
      <c r="B6" s="340"/>
      <c r="C6" s="340"/>
      <c r="D6" s="340"/>
      <c r="E6" s="340"/>
      <c r="F6" s="340"/>
      <c r="G6" s="340"/>
      <c r="H6" s="340"/>
      <c r="I6" s="340"/>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476"/>
      <c r="EY6" s="476"/>
      <c r="EZ6" s="476"/>
      <c r="FA6" s="476"/>
      <c r="FB6" s="476"/>
      <c r="FC6" s="476"/>
      <c r="FD6" s="476"/>
      <c r="FE6" s="476"/>
      <c r="FF6" s="476"/>
      <c r="FG6" s="476"/>
      <c r="FH6" s="476"/>
      <c r="FI6" s="476"/>
      <c r="FJ6" s="476"/>
      <c r="FK6" s="476"/>
      <c r="FL6" s="476"/>
      <c r="FM6" s="476"/>
      <c r="FN6" s="476"/>
      <c r="FO6" s="476"/>
      <c r="FP6" s="476"/>
      <c r="FQ6" s="476"/>
      <c r="FR6" s="476"/>
      <c r="FS6" s="476"/>
      <c r="FT6" s="476"/>
      <c r="FU6" s="476"/>
      <c r="FV6" s="476"/>
      <c r="FW6" s="476"/>
      <c r="FX6" s="476"/>
      <c r="FY6" s="476"/>
      <c r="FZ6" s="476"/>
      <c r="GA6" s="476"/>
      <c r="GB6" s="476"/>
      <c r="GC6" s="476"/>
      <c r="GD6" s="476"/>
      <c r="GE6" s="476"/>
      <c r="GF6" s="476"/>
      <c r="GG6" s="476"/>
      <c r="GH6" s="476"/>
      <c r="GI6" s="476"/>
      <c r="GJ6" s="476"/>
      <c r="GK6" s="476"/>
      <c r="GL6" s="476"/>
      <c r="GM6" s="476"/>
      <c r="GN6" s="476"/>
      <c r="GO6" s="476"/>
      <c r="GP6" s="476"/>
      <c r="GQ6" s="476"/>
      <c r="GR6" s="476"/>
      <c r="GS6" s="476"/>
      <c r="GT6" s="476"/>
      <c r="GU6" s="476"/>
      <c r="GV6" s="476"/>
      <c r="GW6" s="476"/>
      <c r="GX6" s="476"/>
      <c r="GY6" s="476"/>
      <c r="GZ6" s="476"/>
      <c r="HA6" s="476"/>
      <c r="HB6" s="476"/>
      <c r="HC6" s="476"/>
      <c r="HD6" s="476"/>
      <c r="HE6" s="476"/>
      <c r="HF6" s="476"/>
      <c r="HG6" s="476"/>
      <c r="HH6" s="476"/>
      <c r="HI6" s="476"/>
      <c r="HJ6" s="476"/>
      <c r="HK6" s="476"/>
      <c r="HL6" s="476"/>
      <c r="HM6" s="476"/>
      <c r="HN6" s="476"/>
      <c r="HO6" s="476"/>
      <c r="HP6" s="476"/>
      <c r="HQ6" s="476"/>
      <c r="HR6" s="476"/>
      <c r="HS6" s="476"/>
      <c r="HT6" s="476"/>
      <c r="HU6" s="476"/>
      <c r="HV6" s="476"/>
      <c r="HW6" s="476"/>
      <c r="HX6" s="476"/>
      <c r="HY6" s="476"/>
      <c r="HZ6" s="476"/>
      <c r="IA6" s="476"/>
      <c r="IB6" s="476"/>
      <c r="IC6" s="476"/>
      <c r="ID6" s="476"/>
      <c r="IE6" s="476"/>
      <c r="IF6" s="476"/>
      <c r="IG6" s="476"/>
      <c r="IH6" s="476"/>
      <c r="II6" s="476"/>
      <c r="IJ6" s="476"/>
      <c r="IK6" s="476"/>
      <c r="IL6" s="476"/>
      <c r="IM6" s="476"/>
      <c r="IN6" s="476"/>
      <c r="IO6" s="476"/>
      <c r="IP6" s="476"/>
      <c r="IQ6" s="476"/>
      <c r="IR6" s="476"/>
      <c r="IS6" s="476"/>
      <c r="IT6" s="476"/>
      <c r="IU6" s="476"/>
      <c r="IV6" s="476"/>
    </row>
    <row r="7" spans="1:256" ht="29.25" customHeight="1" x14ac:dyDescent="0.15">
      <c r="A7" s="340"/>
      <c r="B7" s="478" t="s">
        <v>621</v>
      </c>
      <c r="C7" s="518" t="str">
        <f>IF('（別表２第１号様式）交付申請書'!J5="","",'（別表２第１号様式）交付申請書'!J5)</f>
        <v>大阪府□□□□</v>
      </c>
      <c r="D7" s="500"/>
      <c r="E7" s="500"/>
      <c r="F7" s="500"/>
      <c r="G7" s="500"/>
      <c r="H7" s="500"/>
      <c r="I7" s="501"/>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c r="IN7" s="476"/>
      <c r="IO7" s="476"/>
      <c r="IP7" s="476"/>
      <c r="IQ7" s="476"/>
      <c r="IR7" s="476"/>
      <c r="IS7" s="476"/>
      <c r="IT7" s="476"/>
      <c r="IU7" s="476"/>
      <c r="IV7" s="476"/>
    </row>
    <row r="8" spans="1:256" ht="29.25" customHeight="1" x14ac:dyDescent="0.15">
      <c r="A8" s="340"/>
      <c r="B8" s="478" t="s">
        <v>619</v>
      </c>
      <c r="C8" s="518" t="str">
        <f>IF('（別表２第１号様式）交付申請書'!J6="","",'（別表２第１号様式）交付申請書'!J6)</f>
        <v>〇△□株式会社</v>
      </c>
      <c r="D8" s="479"/>
      <c r="E8" s="479"/>
      <c r="F8" s="479"/>
      <c r="G8" s="479"/>
      <c r="H8" s="479"/>
      <c r="I8" s="480"/>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c r="IE8" s="476"/>
      <c r="IF8" s="476"/>
      <c r="IG8" s="476"/>
      <c r="IH8" s="476"/>
      <c r="II8" s="476"/>
      <c r="IJ8" s="476"/>
      <c r="IK8" s="476"/>
      <c r="IL8" s="476"/>
      <c r="IM8" s="476"/>
      <c r="IN8" s="476"/>
      <c r="IO8" s="476"/>
      <c r="IP8" s="476"/>
      <c r="IQ8" s="476"/>
      <c r="IR8" s="476"/>
      <c r="IS8" s="476"/>
      <c r="IT8" s="476"/>
      <c r="IU8" s="476"/>
      <c r="IV8" s="476"/>
    </row>
    <row r="9" spans="1:256" ht="29.25" customHeight="1" x14ac:dyDescent="0.15">
      <c r="A9" s="340"/>
      <c r="B9" s="478" t="s">
        <v>620</v>
      </c>
      <c r="C9" s="518" t="str">
        <f>IF('（別表２第１号様式）交付申請書'!J7="","",'（別表２第１号様式）交付申請書'!J7)</f>
        <v>大阪たろう</v>
      </c>
      <c r="D9" s="479"/>
      <c r="E9" s="479"/>
      <c r="F9" s="481"/>
      <c r="G9" s="479"/>
      <c r="H9" s="479"/>
      <c r="I9" s="480"/>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6"/>
      <c r="GD9" s="476"/>
      <c r="GE9" s="476"/>
      <c r="GF9" s="476"/>
      <c r="GG9" s="476"/>
      <c r="GH9" s="476"/>
      <c r="GI9" s="476"/>
      <c r="GJ9" s="476"/>
      <c r="GK9" s="476"/>
      <c r="GL9" s="476"/>
      <c r="GM9" s="476"/>
      <c r="GN9" s="476"/>
      <c r="GO9" s="476"/>
      <c r="GP9" s="476"/>
      <c r="GQ9" s="476"/>
      <c r="GR9" s="476"/>
      <c r="GS9" s="476"/>
      <c r="GT9" s="476"/>
      <c r="GU9" s="476"/>
      <c r="GV9" s="476"/>
      <c r="GW9" s="476"/>
      <c r="GX9" s="476"/>
      <c r="GY9" s="476"/>
      <c r="GZ9" s="476"/>
      <c r="HA9" s="476"/>
      <c r="HB9" s="476"/>
      <c r="HC9" s="476"/>
      <c r="HD9" s="476"/>
      <c r="HE9" s="476"/>
      <c r="HF9" s="476"/>
      <c r="HG9" s="476"/>
      <c r="HH9" s="476"/>
      <c r="HI9" s="476"/>
      <c r="HJ9" s="476"/>
      <c r="HK9" s="476"/>
      <c r="HL9" s="476"/>
      <c r="HM9" s="476"/>
      <c r="HN9" s="476"/>
      <c r="HO9" s="476"/>
      <c r="HP9" s="476"/>
      <c r="HQ9" s="476"/>
      <c r="HR9" s="476"/>
      <c r="HS9" s="476"/>
      <c r="HT9" s="476"/>
      <c r="HU9" s="476"/>
      <c r="HV9" s="476"/>
      <c r="HW9" s="476"/>
      <c r="HX9" s="476"/>
      <c r="HY9" s="476"/>
      <c r="HZ9" s="476"/>
      <c r="IA9" s="476"/>
      <c r="IB9" s="476"/>
      <c r="IC9" s="476"/>
      <c r="ID9" s="476"/>
      <c r="IE9" s="476"/>
      <c r="IF9" s="476"/>
      <c r="IG9" s="476"/>
      <c r="IH9" s="476"/>
      <c r="II9" s="476"/>
      <c r="IJ9" s="476"/>
      <c r="IK9" s="476"/>
      <c r="IL9" s="476"/>
      <c r="IM9" s="476"/>
      <c r="IN9" s="476"/>
      <c r="IO9" s="476"/>
      <c r="IP9" s="476"/>
      <c r="IQ9" s="476"/>
      <c r="IR9" s="476"/>
      <c r="IS9" s="476"/>
      <c r="IT9" s="476"/>
      <c r="IU9" s="476"/>
      <c r="IV9" s="476"/>
    </row>
    <row r="10" spans="1:256" ht="29.25" customHeight="1" x14ac:dyDescent="0.15">
      <c r="A10" s="340"/>
      <c r="B10" s="478" t="s">
        <v>68</v>
      </c>
      <c r="C10" s="518" t="str">
        <f>IF('（別表２第１号様式）交付申請書'!J8="","",'（別表２第１号様式）交付申請書'!J8)</f>
        <v>〇△□訪問看護ステーション</v>
      </c>
      <c r="D10" s="479"/>
      <c r="E10" s="479"/>
      <c r="F10" s="481"/>
      <c r="G10" s="479"/>
      <c r="H10" s="479"/>
      <c r="I10" s="480"/>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6"/>
      <c r="GD10" s="476"/>
      <c r="GE10" s="476"/>
      <c r="GF10" s="476"/>
      <c r="GG10" s="476"/>
      <c r="GH10" s="476"/>
      <c r="GI10" s="476"/>
      <c r="GJ10" s="476"/>
      <c r="GK10" s="476"/>
      <c r="GL10" s="476"/>
      <c r="GM10" s="476"/>
      <c r="GN10" s="476"/>
      <c r="GO10" s="476"/>
      <c r="GP10" s="476"/>
      <c r="GQ10" s="476"/>
      <c r="GR10" s="476"/>
      <c r="GS10" s="476"/>
      <c r="GT10" s="476"/>
      <c r="GU10" s="476"/>
      <c r="GV10" s="476"/>
      <c r="GW10" s="476"/>
      <c r="GX10" s="476"/>
      <c r="GY10" s="476"/>
      <c r="GZ10" s="476"/>
      <c r="HA10" s="476"/>
      <c r="HB10" s="476"/>
      <c r="HC10" s="476"/>
      <c r="HD10" s="476"/>
      <c r="HE10" s="476"/>
      <c r="HF10" s="476"/>
      <c r="HG10" s="476"/>
      <c r="HH10" s="476"/>
      <c r="HI10" s="476"/>
      <c r="HJ10" s="476"/>
      <c r="HK10" s="476"/>
      <c r="HL10" s="476"/>
      <c r="HM10" s="476"/>
      <c r="HN10" s="476"/>
      <c r="HO10" s="476"/>
      <c r="HP10" s="476"/>
      <c r="HQ10" s="476"/>
      <c r="HR10" s="476"/>
      <c r="HS10" s="476"/>
      <c r="HT10" s="476"/>
      <c r="HU10" s="476"/>
      <c r="HV10" s="476"/>
      <c r="HW10" s="476"/>
      <c r="HX10" s="476"/>
      <c r="HY10" s="476"/>
      <c r="HZ10" s="476"/>
      <c r="IA10" s="476"/>
      <c r="IB10" s="476"/>
      <c r="IC10" s="476"/>
      <c r="ID10" s="476"/>
      <c r="IE10" s="476"/>
      <c r="IF10" s="476"/>
      <c r="IG10" s="476"/>
      <c r="IH10" s="476"/>
      <c r="II10" s="476"/>
      <c r="IJ10" s="476"/>
      <c r="IK10" s="476"/>
      <c r="IL10" s="476"/>
      <c r="IM10" s="476"/>
      <c r="IN10" s="476"/>
      <c r="IO10" s="476"/>
      <c r="IP10" s="476"/>
      <c r="IQ10" s="476"/>
      <c r="IR10" s="476"/>
      <c r="IS10" s="476"/>
      <c r="IT10" s="476"/>
      <c r="IU10" s="476"/>
      <c r="IV10" s="476"/>
    </row>
    <row r="11" spans="1:256" ht="29.25" customHeight="1" x14ac:dyDescent="0.15">
      <c r="A11" s="340"/>
      <c r="B11" s="478" t="s">
        <v>608</v>
      </c>
      <c r="C11" s="561"/>
      <c r="D11" s="562" t="s">
        <v>689</v>
      </c>
      <c r="E11" s="479"/>
      <c r="F11" s="478" t="s">
        <v>607</v>
      </c>
      <c r="G11" s="564">
        <v>27000000</v>
      </c>
      <c r="H11" s="479"/>
      <c r="I11" s="480"/>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6"/>
      <c r="EW11" s="476"/>
      <c r="EX11" s="476"/>
      <c r="EY11" s="476"/>
      <c r="EZ11" s="476"/>
      <c r="FA11" s="476"/>
      <c r="FB11" s="476"/>
      <c r="FC11" s="476"/>
      <c r="FD11" s="476"/>
      <c r="FE11" s="476"/>
      <c r="FF11" s="476"/>
      <c r="FG11" s="476"/>
      <c r="FH11" s="476"/>
      <c r="FI11" s="476"/>
      <c r="FJ11" s="476"/>
      <c r="FK11" s="476"/>
      <c r="FL11" s="476"/>
      <c r="FM11" s="476"/>
      <c r="FN11" s="476"/>
      <c r="FO11" s="476"/>
      <c r="FP11" s="476"/>
      <c r="FQ11" s="476"/>
      <c r="FR11" s="476"/>
      <c r="FS11" s="476"/>
      <c r="FT11" s="476"/>
      <c r="FU11" s="476"/>
      <c r="FV11" s="476"/>
      <c r="FW11" s="476"/>
      <c r="FX11" s="476"/>
      <c r="FY11" s="476"/>
      <c r="FZ11" s="476"/>
      <c r="GA11" s="476"/>
      <c r="GB11" s="476"/>
      <c r="GC11" s="476"/>
      <c r="GD11" s="476"/>
      <c r="GE11" s="476"/>
      <c r="GF11" s="476"/>
      <c r="GG11" s="476"/>
      <c r="GH11" s="476"/>
      <c r="GI11" s="476"/>
      <c r="GJ11" s="476"/>
      <c r="GK11" s="476"/>
      <c r="GL11" s="476"/>
      <c r="GM11" s="476"/>
      <c r="GN11" s="476"/>
      <c r="GO11" s="476"/>
      <c r="GP11" s="476"/>
      <c r="GQ11" s="476"/>
      <c r="GR11" s="476"/>
      <c r="GS11" s="476"/>
      <c r="GT11" s="476"/>
      <c r="GU11" s="476"/>
      <c r="GV11" s="476"/>
      <c r="GW11" s="476"/>
      <c r="GX11" s="476"/>
      <c r="GY11" s="476"/>
      <c r="GZ11" s="476"/>
      <c r="HA11" s="476"/>
      <c r="HB11" s="476"/>
      <c r="HC11" s="476"/>
      <c r="HD11" s="476"/>
      <c r="HE11" s="476"/>
      <c r="HF11" s="476"/>
      <c r="HG11" s="476"/>
      <c r="HH11" s="476"/>
      <c r="HI11" s="476"/>
      <c r="HJ11" s="476"/>
      <c r="HK11" s="476"/>
      <c r="HL11" s="476"/>
      <c r="HM11" s="476"/>
      <c r="HN11" s="476"/>
      <c r="HO11" s="476"/>
      <c r="HP11" s="476"/>
      <c r="HQ11" s="476"/>
      <c r="HR11" s="476"/>
      <c r="HS11" s="476"/>
      <c r="HT11" s="476"/>
      <c r="HU11" s="476"/>
      <c r="HV11" s="476"/>
      <c r="HW11" s="476"/>
      <c r="HX11" s="476"/>
      <c r="HY11" s="476"/>
      <c r="HZ11" s="476"/>
      <c r="IA11" s="476"/>
      <c r="IB11" s="476"/>
      <c r="IC11" s="476"/>
      <c r="ID11" s="476"/>
      <c r="IE11" s="476"/>
      <c r="IF11" s="476"/>
      <c r="IG11" s="476"/>
      <c r="IH11" s="476"/>
      <c r="II11" s="476"/>
      <c r="IJ11" s="476"/>
      <c r="IK11" s="476"/>
      <c r="IL11" s="476"/>
      <c r="IM11" s="476"/>
      <c r="IN11" s="476"/>
      <c r="IO11" s="476"/>
      <c r="IP11" s="476"/>
      <c r="IQ11" s="476"/>
      <c r="IR11" s="476"/>
      <c r="IS11" s="476"/>
      <c r="IT11" s="476"/>
      <c r="IU11" s="476"/>
      <c r="IV11" s="476"/>
    </row>
    <row r="12" spans="1:256" ht="28.5" customHeight="1" x14ac:dyDescent="0.15">
      <c r="A12" s="340"/>
      <c r="B12" s="482"/>
      <c r="C12" s="482"/>
      <c r="D12" s="482"/>
      <c r="E12" s="482"/>
      <c r="F12" s="482"/>
      <c r="G12" s="482"/>
      <c r="H12" s="482"/>
      <c r="I12" s="482"/>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6"/>
      <c r="DW12" s="476"/>
      <c r="DX12" s="476"/>
      <c r="DY12" s="476"/>
      <c r="DZ12" s="476"/>
      <c r="EA12" s="476"/>
      <c r="EB12" s="476"/>
      <c r="EC12" s="476"/>
      <c r="ED12" s="476"/>
      <c r="EE12" s="476"/>
      <c r="EF12" s="476"/>
      <c r="EG12" s="476"/>
      <c r="EH12" s="476"/>
      <c r="EI12" s="476"/>
      <c r="EJ12" s="476"/>
      <c r="EK12" s="476"/>
      <c r="EL12" s="476"/>
      <c r="EM12" s="476"/>
      <c r="EN12" s="476"/>
      <c r="EO12" s="476"/>
      <c r="EP12" s="476"/>
      <c r="EQ12" s="476"/>
      <c r="ER12" s="476"/>
      <c r="ES12" s="476"/>
      <c r="ET12" s="476"/>
      <c r="EU12" s="476"/>
      <c r="EV12" s="476"/>
      <c r="EW12" s="476"/>
      <c r="EX12" s="476"/>
      <c r="EY12" s="476"/>
      <c r="EZ12" s="476"/>
      <c r="FA12" s="476"/>
      <c r="FB12" s="476"/>
      <c r="FC12" s="476"/>
      <c r="FD12" s="476"/>
      <c r="FE12" s="476"/>
      <c r="FF12" s="476"/>
      <c r="FG12" s="476"/>
      <c r="FH12" s="476"/>
      <c r="FI12" s="476"/>
      <c r="FJ12" s="476"/>
      <c r="FK12" s="476"/>
      <c r="FL12" s="476"/>
      <c r="FM12" s="476"/>
      <c r="FN12" s="476"/>
      <c r="FO12" s="476"/>
      <c r="FP12" s="476"/>
      <c r="FQ12" s="476"/>
      <c r="FR12" s="476"/>
      <c r="FS12" s="476"/>
      <c r="FT12" s="476"/>
      <c r="FU12" s="476"/>
      <c r="FV12" s="476"/>
      <c r="FW12" s="476"/>
      <c r="FX12" s="476"/>
      <c r="FY12" s="476"/>
      <c r="FZ12" s="476"/>
      <c r="GA12" s="476"/>
      <c r="GB12" s="476"/>
      <c r="GC12" s="476"/>
      <c r="GD12" s="476"/>
      <c r="GE12" s="476"/>
      <c r="GF12" s="476"/>
      <c r="GG12" s="476"/>
      <c r="GH12" s="476"/>
      <c r="GI12" s="476"/>
      <c r="GJ12" s="476"/>
      <c r="GK12" s="476"/>
      <c r="GL12" s="476"/>
      <c r="GM12" s="476"/>
      <c r="GN12" s="476"/>
      <c r="GO12" s="476"/>
      <c r="GP12" s="476"/>
      <c r="GQ12" s="476"/>
      <c r="GR12" s="476"/>
      <c r="GS12" s="476"/>
      <c r="GT12" s="476"/>
      <c r="GU12" s="476"/>
      <c r="GV12" s="476"/>
      <c r="GW12" s="476"/>
      <c r="GX12" s="476"/>
      <c r="GY12" s="476"/>
      <c r="GZ12" s="476"/>
      <c r="HA12" s="476"/>
      <c r="HB12" s="476"/>
      <c r="HC12" s="476"/>
      <c r="HD12" s="476"/>
      <c r="HE12" s="476"/>
      <c r="HF12" s="476"/>
      <c r="HG12" s="476"/>
      <c r="HH12" s="476"/>
      <c r="HI12" s="476"/>
      <c r="HJ12" s="476"/>
      <c r="HK12" s="476"/>
      <c r="HL12" s="476"/>
      <c r="HM12" s="476"/>
      <c r="HN12" s="476"/>
      <c r="HO12" s="476"/>
      <c r="HP12" s="476"/>
      <c r="HQ12" s="476"/>
      <c r="HR12" s="476"/>
      <c r="HS12" s="476"/>
      <c r="HT12" s="476"/>
      <c r="HU12" s="476"/>
      <c r="HV12" s="476"/>
      <c r="HW12" s="476"/>
      <c r="HX12" s="476"/>
      <c r="HY12" s="476"/>
      <c r="HZ12" s="476"/>
      <c r="IA12" s="476"/>
      <c r="IB12" s="476"/>
      <c r="IC12" s="476"/>
      <c r="ID12" s="476"/>
      <c r="IE12" s="476"/>
      <c r="IF12" s="476"/>
      <c r="IG12" s="476"/>
      <c r="IH12" s="476"/>
      <c r="II12" s="476"/>
      <c r="IJ12" s="476"/>
      <c r="IK12" s="476"/>
      <c r="IL12" s="476"/>
      <c r="IM12" s="476"/>
      <c r="IN12" s="476"/>
      <c r="IO12" s="476"/>
      <c r="IP12" s="476"/>
      <c r="IQ12" s="476"/>
      <c r="IR12" s="476"/>
      <c r="IS12" s="476"/>
      <c r="IT12" s="476"/>
      <c r="IU12" s="476"/>
      <c r="IV12" s="476"/>
    </row>
    <row r="13" spans="1:256" ht="30" customHeight="1" x14ac:dyDescent="0.15">
      <c r="A13" s="477" t="s">
        <v>723</v>
      </c>
      <c r="B13" s="482"/>
      <c r="C13" s="482"/>
      <c r="D13" s="482"/>
      <c r="E13" s="482"/>
      <c r="F13" s="482"/>
      <c r="G13" s="482"/>
      <c r="H13" s="482"/>
      <c r="I13" s="483" t="s">
        <v>609</v>
      </c>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76"/>
      <c r="GD13" s="476"/>
      <c r="GE13" s="476"/>
      <c r="GF13" s="476"/>
      <c r="GG13" s="476"/>
      <c r="GH13" s="476"/>
      <c r="GI13" s="476"/>
      <c r="GJ13" s="476"/>
      <c r="GK13" s="476"/>
      <c r="GL13" s="476"/>
      <c r="GM13" s="476"/>
      <c r="GN13" s="476"/>
      <c r="GO13" s="476"/>
      <c r="GP13" s="476"/>
      <c r="GQ13" s="476"/>
      <c r="GR13" s="476"/>
      <c r="GS13" s="476"/>
      <c r="GT13" s="476"/>
      <c r="GU13" s="476"/>
      <c r="GV13" s="476"/>
      <c r="GW13" s="476"/>
      <c r="GX13" s="476"/>
      <c r="GY13" s="476"/>
      <c r="GZ13" s="476"/>
      <c r="HA13" s="476"/>
      <c r="HB13" s="476"/>
      <c r="HC13" s="476"/>
      <c r="HD13" s="476"/>
      <c r="HE13" s="476"/>
      <c r="HF13" s="476"/>
      <c r="HG13" s="476"/>
      <c r="HH13" s="476"/>
      <c r="HI13" s="476"/>
      <c r="HJ13" s="476"/>
      <c r="HK13" s="476"/>
      <c r="HL13" s="476"/>
      <c r="HM13" s="476"/>
      <c r="HN13" s="476"/>
      <c r="HO13" s="476"/>
      <c r="HP13" s="476"/>
      <c r="HQ13" s="476"/>
      <c r="HR13" s="476"/>
      <c r="HS13" s="476"/>
      <c r="HT13" s="476"/>
      <c r="HU13" s="476"/>
      <c r="HV13" s="476"/>
      <c r="HW13" s="476"/>
      <c r="HX13" s="476"/>
      <c r="HY13" s="476"/>
      <c r="HZ13" s="476"/>
      <c r="IA13" s="476"/>
      <c r="IB13" s="476"/>
      <c r="IC13" s="476"/>
      <c r="ID13" s="476"/>
      <c r="IE13" s="476"/>
      <c r="IF13" s="476"/>
      <c r="IG13" s="476"/>
      <c r="IH13" s="476"/>
      <c r="II13" s="476"/>
      <c r="IJ13" s="476"/>
      <c r="IK13" s="476"/>
      <c r="IL13" s="476"/>
      <c r="IM13" s="476"/>
      <c r="IN13" s="476"/>
      <c r="IO13" s="476"/>
      <c r="IP13" s="476"/>
      <c r="IQ13" s="476"/>
      <c r="IR13" s="476"/>
      <c r="IS13" s="476"/>
      <c r="IT13" s="476"/>
      <c r="IU13" s="476"/>
      <c r="IV13" s="476"/>
    </row>
    <row r="14" spans="1:256" ht="30" customHeight="1" x14ac:dyDescent="0.15">
      <c r="A14" s="340"/>
      <c r="B14" s="652"/>
      <c r="C14" s="652" t="s">
        <v>610</v>
      </c>
      <c r="D14" s="652"/>
      <c r="E14" s="652" t="s">
        <v>611</v>
      </c>
      <c r="F14" s="652"/>
      <c r="G14" s="652" t="s">
        <v>612</v>
      </c>
      <c r="H14" s="652"/>
      <c r="I14" s="652" t="s">
        <v>70</v>
      </c>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c r="IN14" s="476"/>
      <c r="IO14" s="476"/>
      <c r="IP14" s="476"/>
      <c r="IQ14" s="476"/>
      <c r="IR14" s="476"/>
      <c r="IS14" s="476"/>
      <c r="IT14" s="476"/>
      <c r="IU14" s="476"/>
      <c r="IV14" s="476"/>
    </row>
    <row r="15" spans="1:256" ht="30" customHeight="1" x14ac:dyDescent="0.15">
      <c r="A15" s="340"/>
      <c r="B15" s="652"/>
      <c r="C15" s="478" t="s">
        <v>613</v>
      </c>
      <c r="D15" s="478" t="s">
        <v>614</v>
      </c>
      <c r="E15" s="478" t="s">
        <v>613</v>
      </c>
      <c r="F15" s="478" t="s">
        <v>614</v>
      </c>
      <c r="G15" s="478" t="s">
        <v>613</v>
      </c>
      <c r="H15" s="478" t="s">
        <v>614</v>
      </c>
      <c r="I15" s="652"/>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c r="IN15" s="476"/>
      <c r="IO15" s="476"/>
      <c r="IP15" s="476"/>
      <c r="IQ15" s="476"/>
      <c r="IR15" s="476"/>
      <c r="IS15" s="476"/>
      <c r="IT15" s="476"/>
      <c r="IU15" s="476"/>
      <c r="IV15" s="476"/>
    </row>
    <row r="16" spans="1:256" ht="30" customHeight="1" x14ac:dyDescent="0.15">
      <c r="A16" s="340"/>
      <c r="B16" s="478" t="s">
        <v>615</v>
      </c>
      <c r="C16" s="565">
        <v>2</v>
      </c>
      <c r="D16" s="478"/>
      <c r="E16" s="565">
        <v>1</v>
      </c>
      <c r="F16" s="478"/>
      <c r="G16" s="478"/>
      <c r="H16" s="478"/>
      <c r="I16" s="484"/>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6"/>
      <c r="DF16" s="476"/>
      <c r="DG16" s="476"/>
      <c r="DH16" s="476"/>
      <c r="DI16" s="476"/>
      <c r="DJ16" s="476"/>
      <c r="DK16" s="476"/>
      <c r="DL16" s="476"/>
      <c r="DM16" s="476"/>
      <c r="DN16" s="476"/>
      <c r="DO16" s="476"/>
      <c r="DP16" s="476"/>
      <c r="DQ16" s="476"/>
      <c r="DR16" s="476"/>
      <c r="DS16" s="476"/>
      <c r="DT16" s="476"/>
      <c r="DU16" s="476"/>
      <c r="DV16" s="476"/>
      <c r="DW16" s="476"/>
      <c r="DX16" s="476"/>
      <c r="DY16" s="476"/>
      <c r="DZ16" s="476"/>
      <c r="EA16" s="476"/>
      <c r="EB16" s="476"/>
      <c r="EC16" s="476"/>
      <c r="ED16" s="476"/>
      <c r="EE16" s="476"/>
      <c r="EF16" s="476"/>
      <c r="EG16" s="476"/>
      <c r="EH16" s="476"/>
      <c r="EI16" s="476"/>
      <c r="EJ16" s="476"/>
      <c r="EK16" s="476"/>
      <c r="EL16" s="476"/>
      <c r="EM16" s="476"/>
      <c r="EN16" s="476"/>
      <c r="EO16" s="476"/>
      <c r="EP16" s="476"/>
      <c r="EQ16" s="476"/>
      <c r="ER16" s="476"/>
      <c r="ES16" s="476"/>
      <c r="ET16" s="476"/>
      <c r="EU16" s="476"/>
      <c r="EV16" s="476"/>
      <c r="EW16" s="476"/>
      <c r="EX16" s="476"/>
      <c r="EY16" s="476"/>
      <c r="EZ16" s="476"/>
      <c r="FA16" s="476"/>
      <c r="FB16" s="476"/>
      <c r="FC16" s="476"/>
      <c r="FD16" s="476"/>
      <c r="FE16" s="476"/>
      <c r="FF16" s="476"/>
      <c r="FG16" s="476"/>
      <c r="FH16" s="476"/>
      <c r="FI16" s="476"/>
      <c r="FJ16" s="476"/>
      <c r="FK16" s="476"/>
      <c r="FL16" s="476"/>
      <c r="FM16" s="476"/>
      <c r="FN16" s="476"/>
      <c r="FO16" s="476"/>
      <c r="FP16" s="476"/>
      <c r="FQ16" s="476"/>
      <c r="FR16" s="476"/>
      <c r="FS16" s="476"/>
      <c r="FT16" s="476"/>
      <c r="FU16" s="476"/>
      <c r="FV16" s="476"/>
      <c r="FW16" s="476"/>
      <c r="FX16" s="476"/>
      <c r="FY16" s="476"/>
      <c r="FZ16" s="476"/>
      <c r="GA16" s="476"/>
      <c r="GB16" s="476"/>
      <c r="GC16" s="476"/>
      <c r="GD16" s="476"/>
      <c r="GE16" s="476"/>
      <c r="GF16" s="476"/>
      <c r="GG16" s="476"/>
      <c r="GH16" s="476"/>
      <c r="GI16" s="476"/>
      <c r="GJ16" s="476"/>
      <c r="GK16" s="476"/>
      <c r="GL16" s="476"/>
      <c r="GM16" s="476"/>
      <c r="GN16" s="476"/>
      <c r="GO16" s="476"/>
      <c r="GP16" s="476"/>
      <c r="GQ16" s="476"/>
      <c r="GR16" s="476"/>
      <c r="GS16" s="476"/>
      <c r="GT16" s="476"/>
      <c r="GU16" s="476"/>
      <c r="GV16" s="476"/>
      <c r="GW16" s="476"/>
      <c r="GX16" s="476"/>
      <c r="GY16" s="476"/>
      <c r="GZ16" s="476"/>
      <c r="HA16" s="476"/>
      <c r="HB16" s="476"/>
      <c r="HC16" s="476"/>
      <c r="HD16" s="476"/>
      <c r="HE16" s="476"/>
      <c r="HF16" s="476"/>
      <c r="HG16" s="476"/>
      <c r="HH16" s="476"/>
      <c r="HI16" s="476"/>
      <c r="HJ16" s="476"/>
      <c r="HK16" s="476"/>
      <c r="HL16" s="476"/>
      <c r="HM16" s="476"/>
      <c r="HN16" s="476"/>
      <c r="HO16" s="476"/>
      <c r="HP16" s="476"/>
      <c r="HQ16" s="476"/>
      <c r="HR16" s="476"/>
      <c r="HS16" s="476"/>
      <c r="HT16" s="476"/>
      <c r="HU16" s="476"/>
      <c r="HV16" s="476"/>
      <c r="HW16" s="476"/>
      <c r="HX16" s="476"/>
      <c r="HY16" s="476"/>
      <c r="HZ16" s="476"/>
      <c r="IA16" s="476"/>
      <c r="IB16" s="476"/>
      <c r="IC16" s="476"/>
      <c r="ID16" s="476"/>
      <c r="IE16" s="476"/>
      <c r="IF16" s="476"/>
      <c r="IG16" s="476"/>
      <c r="IH16" s="476"/>
      <c r="II16" s="476"/>
      <c r="IJ16" s="476"/>
      <c r="IK16" s="476"/>
      <c r="IL16" s="476"/>
      <c r="IM16" s="476"/>
      <c r="IN16" s="476"/>
      <c r="IO16" s="476"/>
      <c r="IP16" s="476"/>
      <c r="IQ16" s="476"/>
      <c r="IR16" s="476"/>
      <c r="IS16" s="476"/>
      <c r="IT16" s="476"/>
      <c r="IU16" s="476"/>
      <c r="IV16" s="476"/>
    </row>
    <row r="17" spans="1:256" ht="30" customHeight="1" x14ac:dyDescent="0.15">
      <c r="A17" s="340"/>
      <c r="B17" s="478" t="s">
        <v>616</v>
      </c>
      <c r="C17" s="565">
        <v>0.5</v>
      </c>
      <c r="D17" s="478"/>
      <c r="E17" s="565"/>
      <c r="F17" s="478"/>
      <c r="G17" s="478"/>
      <c r="H17" s="478"/>
      <c r="I17" s="484"/>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6"/>
      <c r="EW17" s="476"/>
      <c r="EX17" s="476"/>
      <c r="EY17" s="476"/>
      <c r="EZ17" s="476"/>
      <c r="FA17" s="476"/>
      <c r="FB17" s="476"/>
      <c r="FC17" s="476"/>
      <c r="FD17" s="476"/>
      <c r="FE17" s="476"/>
      <c r="FF17" s="476"/>
      <c r="FG17" s="476"/>
      <c r="FH17" s="476"/>
      <c r="FI17" s="476"/>
      <c r="FJ17" s="476"/>
      <c r="FK17" s="476"/>
      <c r="FL17" s="476"/>
      <c r="FM17" s="476"/>
      <c r="FN17" s="476"/>
      <c r="FO17" s="476"/>
      <c r="FP17" s="476"/>
      <c r="FQ17" s="476"/>
      <c r="FR17" s="476"/>
      <c r="FS17" s="476"/>
      <c r="FT17" s="476"/>
      <c r="FU17" s="476"/>
      <c r="FV17" s="476"/>
      <c r="FW17" s="476"/>
      <c r="FX17" s="476"/>
      <c r="FY17" s="476"/>
      <c r="FZ17" s="476"/>
      <c r="GA17" s="476"/>
      <c r="GB17" s="476"/>
      <c r="GC17" s="476"/>
      <c r="GD17" s="476"/>
      <c r="GE17" s="476"/>
      <c r="GF17" s="476"/>
      <c r="GG17" s="476"/>
      <c r="GH17" s="476"/>
      <c r="GI17" s="476"/>
      <c r="GJ17" s="476"/>
      <c r="GK17" s="476"/>
      <c r="GL17" s="476"/>
      <c r="GM17" s="476"/>
      <c r="GN17" s="476"/>
      <c r="GO17" s="476"/>
      <c r="GP17" s="476"/>
      <c r="GQ17" s="476"/>
      <c r="GR17" s="476"/>
      <c r="GS17" s="476"/>
      <c r="GT17" s="476"/>
      <c r="GU17" s="476"/>
      <c r="GV17" s="476"/>
      <c r="GW17" s="476"/>
      <c r="GX17" s="476"/>
      <c r="GY17" s="476"/>
      <c r="GZ17" s="476"/>
      <c r="HA17" s="476"/>
      <c r="HB17" s="476"/>
      <c r="HC17" s="476"/>
      <c r="HD17" s="476"/>
      <c r="HE17" s="476"/>
      <c r="HF17" s="476"/>
      <c r="HG17" s="476"/>
      <c r="HH17" s="476"/>
      <c r="HI17" s="476"/>
      <c r="HJ17" s="476"/>
      <c r="HK17" s="476"/>
      <c r="HL17" s="476"/>
      <c r="HM17" s="476"/>
      <c r="HN17" s="476"/>
      <c r="HO17" s="476"/>
      <c r="HP17" s="476"/>
      <c r="HQ17" s="476"/>
      <c r="HR17" s="476"/>
      <c r="HS17" s="476"/>
      <c r="HT17" s="476"/>
      <c r="HU17" s="476"/>
      <c r="HV17" s="476"/>
      <c r="HW17" s="476"/>
      <c r="HX17" s="476"/>
      <c r="HY17" s="476"/>
      <c r="HZ17" s="476"/>
      <c r="IA17" s="476"/>
      <c r="IB17" s="476"/>
      <c r="IC17" s="476"/>
      <c r="ID17" s="476"/>
      <c r="IE17" s="476"/>
      <c r="IF17" s="476"/>
      <c r="IG17" s="476"/>
      <c r="IH17" s="476"/>
      <c r="II17" s="476"/>
      <c r="IJ17" s="476"/>
      <c r="IK17" s="476"/>
      <c r="IL17" s="476"/>
      <c r="IM17" s="476"/>
      <c r="IN17" s="476"/>
      <c r="IO17" s="476"/>
      <c r="IP17" s="476"/>
      <c r="IQ17" s="476"/>
      <c r="IR17" s="476"/>
      <c r="IS17" s="476"/>
      <c r="IT17" s="476"/>
      <c r="IU17" s="476"/>
      <c r="IV17" s="476"/>
    </row>
    <row r="18" spans="1:256" ht="30" customHeight="1" x14ac:dyDescent="0.15">
      <c r="A18" s="340"/>
      <c r="B18" s="485" t="s">
        <v>617</v>
      </c>
      <c r="C18" s="565">
        <v>2.5</v>
      </c>
      <c r="D18" s="478"/>
      <c r="E18" s="565">
        <v>1</v>
      </c>
      <c r="F18" s="478"/>
      <c r="G18" s="478"/>
      <c r="H18" s="478"/>
      <c r="I18" s="565">
        <f>SUM(C18:H18)</f>
        <v>3.5</v>
      </c>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c r="GX18" s="476"/>
      <c r="GY18" s="476"/>
      <c r="GZ18" s="476"/>
      <c r="HA18" s="476"/>
      <c r="HB18" s="476"/>
      <c r="HC18" s="476"/>
      <c r="HD18" s="476"/>
      <c r="HE18" s="476"/>
      <c r="HF18" s="476"/>
      <c r="HG18" s="476"/>
      <c r="HH18" s="476"/>
      <c r="HI18" s="476"/>
      <c r="HJ18" s="476"/>
      <c r="HK18" s="476"/>
      <c r="HL18" s="476"/>
      <c r="HM18" s="476"/>
      <c r="HN18" s="476"/>
      <c r="HO18" s="476"/>
      <c r="HP18" s="476"/>
      <c r="HQ18" s="476"/>
      <c r="HR18" s="476"/>
      <c r="HS18" s="476"/>
      <c r="HT18" s="476"/>
      <c r="HU18" s="476"/>
      <c r="HV18" s="476"/>
      <c r="HW18" s="476"/>
      <c r="HX18" s="476"/>
      <c r="HY18" s="476"/>
      <c r="HZ18" s="476"/>
      <c r="IA18" s="476"/>
      <c r="IB18" s="476"/>
      <c r="IC18" s="476"/>
      <c r="ID18" s="476"/>
      <c r="IE18" s="476"/>
      <c r="IF18" s="476"/>
      <c r="IG18" s="476"/>
      <c r="IH18" s="476"/>
      <c r="II18" s="476"/>
      <c r="IJ18" s="476"/>
      <c r="IK18" s="476"/>
      <c r="IL18" s="476"/>
      <c r="IM18" s="476"/>
      <c r="IN18" s="476"/>
      <c r="IO18" s="476"/>
      <c r="IP18" s="476"/>
      <c r="IQ18" s="476"/>
      <c r="IR18" s="476"/>
      <c r="IS18" s="476"/>
      <c r="IT18" s="476"/>
      <c r="IU18" s="476"/>
      <c r="IV18" s="476"/>
    </row>
    <row r="19" spans="1:256" ht="30" customHeight="1" x14ac:dyDescent="0.15">
      <c r="A19" s="477"/>
      <c r="B19" s="482"/>
      <c r="C19" s="482"/>
      <c r="D19" s="482"/>
      <c r="E19" s="482"/>
      <c r="F19" s="482"/>
      <c r="G19" s="482"/>
      <c r="H19" s="482"/>
      <c r="I19" s="482"/>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76"/>
      <c r="DT19" s="476"/>
      <c r="DU19" s="476"/>
      <c r="DV19" s="476"/>
      <c r="DW19" s="476"/>
      <c r="DX19" s="476"/>
      <c r="DY19" s="476"/>
      <c r="DZ19" s="476"/>
      <c r="EA19" s="476"/>
      <c r="EB19" s="476"/>
      <c r="EC19" s="476"/>
      <c r="ED19" s="476"/>
      <c r="EE19" s="476"/>
      <c r="EF19" s="476"/>
      <c r="EG19" s="476"/>
      <c r="EH19" s="476"/>
      <c r="EI19" s="476"/>
      <c r="EJ19" s="476"/>
      <c r="EK19" s="476"/>
      <c r="EL19" s="476"/>
      <c r="EM19" s="476"/>
      <c r="EN19" s="476"/>
      <c r="EO19" s="476"/>
      <c r="EP19" s="476"/>
      <c r="EQ19" s="476"/>
      <c r="ER19" s="476"/>
      <c r="ES19" s="476"/>
      <c r="ET19" s="476"/>
      <c r="EU19" s="476"/>
      <c r="EV19" s="476"/>
      <c r="EW19" s="476"/>
      <c r="EX19" s="476"/>
      <c r="EY19" s="476"/>
      <c r="EZ19" s="476"/>
      <c r="FA19" s="476"/>
      <c r="FB19" s="476"/>
      <c r="FC19" s="476"/>
      <c r="FD19" s="476"/>
      <c r="FE19" s="476"/>
      <c r="FF19" s="476"/>
      <c r="FG19" s="476"/>
      <c r="FH19" s="476"/>
      <c r="FI19" s="476"/>
      <c r="FJ19" s="476"/>
      <c r="FK19" s="476"/>
      <c r="FL19" s="476"/>
      <c r="FM19" s="476"/>
      <c r="FN19" s="476"/>
      <c r="FO19" s="476"/>
      <c r="FP19" s="476"/>
      <c r="FQ19" s="476"/>
      <c r="FR19" s="476"/>
      <c r="FS19" s="476"/>
      <c r="FT19" s="476"/>
      <c r="FU19" s="476"/>
      <c r="FV19" s="476"/>
      <c r="FW19" s="476"/>
      <c r="FX19" s="476"/>
      <c r="FY19" s="476"/>
      <c r="FZ19" s="476"/>
      <c r="GA19" s="476"/>
      <c r="GB19" s="476"/>
      <c r="GC19" s="476"/>
      <c r="GD19" s="476"/>
      <c r="GE19" s="476"/>
      <c r="GF19" s="476"/>
      <c r="GG19" s="476"/>
      <c r="GH19" s="476"/>
      <c r="GI19" s="476"/>
      <c r="GJ19" s="476"/>
      <c r="GK19" s="476"/>
      <c r="GL19" s="476"/>
      <c r="GM19" s="476"/>
      <c r="GN19" s="476"/>
      <c r="GO19" s="476"/>
      <c r="GP19" s="476"/>
      <c r="GQ19" s="476"/>
      <c r="GR19" s="476"/>
      <c r="GS19" s="476"/>
      <c r="GT19" s="476"/>
      <c r="GU19" s="476"/>
      <c r="GV19" s="476"/>
      <c r="GW19" s="476"/>
      <c r="GX19" s="476"/>
      <c r="GY19" s="476"/>
      <c r="GZ19" s="476"/>
      <c r="HA19" s="476"/>
      <c r="HB19" s="476"/>
      <c r="HC19" s="476"/>
      <c r="HD19" s="476"/>
      <c r="HE19" s="476"/>
      <c r="HF19" s="476"/>
      <c r="HG19" s="476"/>
      <c r="HH19" s="476"/>
      <c r="HI19" s="476"/>
      <c r="HJ19" s="476"/>
      <c r="HK19" s="476"/>
      <c r="HL19" s="476"/>
      <c r="HM19" s="476"/>
      <c r="HN19" s="476"/>
      <c r="HO19" s="476"/>
      <c r="HP19" s="476"/>
      <c r="HQ19" s="476"/>
      <c r="HR19" s="476"/>
      <c r="HS19" s="476"/>
      <c r="HT19" s="476"/>
      <c r="HU19" s="476"/>
      <c r="HV19" s="476"/>
      <c r="HW19" s="476"/>
      <c r="HX19" s="476"/>
      <c r="HY19" s="476"/>
      <c r="HZ19" s="476"/>
      <c r="IA19" s="476"/>
      <c r="IB19" s="476"/>
      <c r="IC19" s="476"/>
      <c r="ID19" s="476"/>
      <c r="IE19" s="476"/>
      <c r="IF19" s="476"/>
      <c r="IG19" s="476"/>
      <c r="IH19" s="476"/>
      <c r="II19" s="476"/>
      <c r="IJ19" s="476"/>
      <c r="IK19" s="476"/>
      <c r="IL19" s="476"/>
      <c r="IM19" s="476"/>
      <c r="IN19" s="476"/>
      <c r="IO19" s="476"/>
      <c r="IP19" s="476"/>
      <c r="IQ19" s="476"/>
      <c r="IR19" s="476"/>
      <c r="IS19" s="476"/>
      <c r="IT19" s="476"/>
      <c r="IU19" s="476"/>
      <c r="IV19" s="476"/>
    </row>
    <row r="20" spans="1:256" ht="30" customHeight="1" x14ac:dyDescent="0.15">
      <c r="A20" s="477" t="s">
        <v>618</v>
      </c>
      <c r="B20" s="482"/>
      <c r="D20" s="565">
        <v>30</v>
      </c>
      <c r="E20" s="486" t="s">
        <v>724</v>
      </c>
      <c r="F20" s="482"/>
      <c r="G20" s="482"/>
      <c r="H20" s="482"/>
      <c r="I20" s="482"/>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6"/>
      <c r="DB20" s="476"/>
      <c r="DC20" s="476"/>
      <c r="DD20" s="476"/>
      <c r="DE20" s="476"/>
      <c r="DF20" s="476"/>
      <c r="DG20" s="476"/>
      <c r="DH20" s="476"/>
      <c r="DI20" s="476"/>
      <c r="DJ20" s="476"/>
      <c r="DK20" s="476"/>
      <c r="DL20" s="476"/>
      <c r="DM20" s="476"/>
      <c r="DN20" s="476"/>
      <c r="DO20" s="476"/>
      <c r="DP20" s="476"/>
      <c r="DQ20" s="476"/>
      <c r="DR20" s="476"/>
      <c r="DS20" s="476"/>
      <c r="DT20" s="476"/>
      <c r="DU20" s="476"/>
      <c r="DV20" s="476"/>
      <c r="DW20" s="476"/>
      <c r="DX20" s="476"/>
      <c r="DY20" s="476"/>
      <c r="DZ20" s="476"/>
      <c r="EA20" s="476"/>
      <c r="EB20" s="476"/>
      <c r="EC20" s="476"/>
      <c r="ED20" s="476"/>
      <c r="EE20" s="476"/>
      <c r="EF20" s="476"/>
      <c r="EG20" s="476"/>
      <c r="EH20" s="476"/>
      <c r="EI20" s="476"/>
      <c r="EJ20" s="476"/>
      <c r="EK20" s="476"/>
      <c r="EL20" s="476"/>
      <c r="EM20" s="476"/>
      <c r="EN20" s="476"/>
      <c r="EO20" s="476"/>
      <c r="EP20" s="476"/>
      <c r="EQ20" s="476"/>
      <c r="ER20" s="476"/>
      <c r="ES20" s="476"/>
      <c r="ET20" s="476"/>
      <c r="EU20" s="476"/>
      <c r="EV20" s="476"/>
      <c r="EW20" s="476"/>
      <c r="EX20" s="476"/>
      <c r="EY20" s="476"/>
      <c r="EZ20" s="476"/>
      <c r="FA20" s="476"/>
      <c r="FB20" s="476"/>
      <c r="FC20" s="476"/>
      <c r="FD20" s="47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c r="GD20" s="476"/>
      <c r="GE20" s="476"/>
      <c r="GF20" s="476"/>
      <c r="GG20" s="476"/>
      <c r="GH20" s="476"/>
      <c r="GI20" s="476"/>
      <c r="GJ20" s="476"/>
      <c r="GK20" s="476"/>
      <c r="GL20" s="476"/>
      <c r="GM20" s="476"/>
      <c r="GN20" s="476"/>
      <c r="GO20" s="476"/>
      <c r="GP20" s="476"/>
      <c r="GQ20" s="476"/>
      <c r="GR20" s="476"/>
      <c r="GS20" s="476"/>
      <c r="GT20" s="476"/>
      <c r="GU20" s="476"/>
      <c r="GV20" s="476"/>
      <c r="GW20" s="476"/>
      <c r="GX20" s="476"/>
      <c r="GY20" s="476"/>
      <c r="GZ20" s="476"/>
      <c r="HA20" s="476"/>
      <c r="HB20" s="476"/>
      <c r="HC20" s="476"/>
      <c r="HD20" s="476"/>
      <c r="HE20" s="476"/>
      <c r="HF20" s="476"/>
      <c r="HG20" s="476"/>
      <c r="HH20" s="476"/>
      <c r="HI20" s="476"/>
      <c r="HJ20" s="476"/>
      <c r="HK20" s="476"/>
      <c r="HL20" s="476"/>
      <c r="HM20" s="476"/>
      <c r="HN20" s="476"/>
      <c r="HO20" s="476"/>
      <c r="HP20" s="476"/>
      <c r="HQ20" s="476"/>
      <c r="HR20" s="476"/>
      <c r="HS20" s="476"/>
      <c r="HT20" s="476"/>
      <c r="HU20" s="476"/>
      <c r="HV20" s="476"/>
      <c r="HW20" s="476"/>
      <c r="HX20" s="476"/>
      <c r="HY20" s="476"/>
      <c r="HZ20" s="476"/>
      <c r="IA20" s="476"/>
      <c r="IB20" s="476"/>
      <c r="IC20" s="476"/>
      <c r="ID20" s="476"/>
      <c r="IE20" s="476"/>
      <c r="IF20" s="476"/>
      <c r="IG20" s="476"/>
      <c r="IH20" s="476"/>
      <c r="II20" s="476"/>
      <c r="IJ20" s="476"/>
      <c r="IK20" s="476"/>
      <c r="IL20" s="476"/>
      <c r="IM20" s="476"/>
      <c r="IN20" s="476"/>
      <c r="IO20" s="476"/>
      <c r="IP20" s="476"/>
      <c r="IQ20" s="476"/>
      <c r="IR20" s="476"/>
      <c r="IS20" s="476"/>
      <c r="IT20" s="476"/>
      <c r="IU20" s="476"/>
      <c r="IV20" s="476"/>
    </row>
    <row r="21" spans="1:256" ht="30" customHeight="1" x14ac:dyDescent="0.15">
      <c r="A21" s="477"/>
      <c r="B21" s="482"/>
      <c r="C21" s="482"/>
      <c r="D21" s="482"/>
      <c r="E21" s="482"/>
      <c r="F21" s="482"/>
      <c r="G21" s="482"/>
      <c r="H21" s="482"/>
      <c r="I21" s="482"/>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row>
    <row r="22" spans="1:256" ht="30" customHeight="1" x14ac:dyDescent="0.15">
      <c r="A22" s="477" t="s">
        <v>626</v>
      </c>
      <c r="B22" s="482"/>
      <c r="D22" s="565">
        <v>1</v>
      </c>
      <c r="E22" s="486" t="s">
        <v>725</v>
      </c>
      <c r="F22" s="482"/>
      <c r="G22" s="482"/>
      <c r="H22" s="482"/>
      <c r="I22" s="482"/>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row>
    <row r="23" spans="1:256" ht="30" customHeight="1" x14ac:dyDescent="0.15">
      <c r="A23" s="477"/>
      <c r="B23" s="482"/>
      <c r="C23" s="482"/>
      <c r="D23" s="482"/>
      <c r="E23" s="482"/>
      <c r="F23" s="482"/>
      <c r="G23" s="482"/>
      <c r="H23" s="482"/>
      <c r="I23" s="482"/>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6"/>
      <c r="GD23" s="476"/>
      <c r="GE23" s="476"/>
      <c r="GF23" s="476"/>
      <c r="GG23" s="476"/>
      <c r="GH23" s="476"/>
      <c r="GI23" s="476"/>
      <c r="GJ23" s="476"/>
      <c r="GK23" s="476"/>
      <c r="GL23" s="476"/>
      <c r="GM23" s="476"/>
      <c r="GN23" s="476"/>
      <c r="GO23" s="476"/>
      <c r="GP23" s="476"/>
      <c r="GQ23" s="476"/>
      <c r="GR23" s="476"/>
      <c r="GS23" s="476"/>
      <c r="GT23" s="476"/>
      <c r="GU23" s="476"/>
      <c r="GV23" s="476"/>
      <c r="GW23" s="476"/>
      <c r="GX23" s="476"/>
      <c r="GY23" s="476"/>
      <c r="GZ23" s="476"/>
      <c r="HA23" s="476"/>
      <c r="HB23" s="476"/>
      <c r="HC23" s="476"/>
      <c r="HD23" s="476"/>
      <c r="HE23" s="476"/>
      <c r="HF23" s="476"/>
      <c r="HG23" s="476"/>
      <c r="HH23" s="476"/>
      <c r="HI23" s="476"/>
      <c r="HJ23" s="476"/>
      <c r="HK23" s="476"/>
      <c r="HL23" s="476"/>
      <c r="HM23" s="476"/>
      <c r="HN23" s="476"/>
      <c r="HO23" s="476"/>
      <c r="HP23" s="476"/>
      <c r="HQ23" s="476"/>
      <c r="HR23" s="476"/>
      <c r="HS23" s="476"/>
      <c r="HT23" s="476"/>
      <c r="HU23" s="476"/>
      <c r="HV23" s="476"/>
      <c r="HW23" s="476"/>
      <c r="HX23" s="476"/>
      <c r="HY23" s="476"/>
      <c r="HZ23" s="476"/>
      <c r="IA23" s="476"/>
      <c r="IB23" s="476"/>
      <c r="IC23" s="476"/>
      <c r="ID23" s="476"/>
      <c r="IE23" s="476"/>
      <c r="IF23" s="476"/>
      <c r="IG23" s="476"/>
      <c r="IH23" s="476"/>
      <c r="II23" s="476"/>
      <c r="IJ23" s="476"/>
      <c r="IK23" s="476"/>
      <c r="IL23" s="476"/>
      <c r="IM23" s="476"/>
      <c r="IN23" s="476"/>
      <c r="IO23" s="476"/>
      <c r="IP23" s="476"/>
      <c r="IQ23" s="476"/>
      <c r="IR23" s="476"/>
      <c r="IS23" s="476"/>
      <c r="IT23" s="476"/>
      <c r="IU23" s="476"/>
      <c r="IV23" s="476"/>
    </row>
    <row r="24" spans="1:256" ht="14.25" x14ac:dyDescent="0.15">
      <c r="A24" s="487" t="s">
        <v>627</v>
      </c>
      <c r="B24" s="477"/>
      <c r="C24" s="488"/>
      <c r="D24" s="488"/>
      <c r="E24" s="488"/>
      <c r="F24" s="488"/>
      <c r="G24" s="488"/>
      <c r="H24" s="488"/>
      <c r="I24" s="488"/>
      <c r="J24" s="488"/>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c r="IR24" s="342"/>
      <c r="IS24" s="342"/>
      <c r="IT24" s="342"/>
      <c r="IU24" s="342"/>
      <c r="IV24" s="342"/>
    </row>
    <row r="25" spans="1:256" ht="13.5" customHeight="1" x14ac:dyDescent="0.15">
      <c r="A25" s="488"/>
      <c r="B25" s="505"/>
      <c r="C25" s="506"/>
      <c r="D25" s="506"/>
      <c r="E25" s="506"/>
      <c r="F25" s="506"/>
      <c r="G25" s="506"/>
      <c r="H25" s="506"/>
      <c r="I25" s="507"/>
      <c r="J25" s="488"/>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c r="IR25" s="342"/>
      <c r="IS25" s="342"/>
      <c r="IT25" s="342"/>
      <c r="IU25" s="342"/>
      <c r="IV25" s="342"/>
    </row>
    <row r="26" spans="1:256" x14ac:dyDescent="0.15">
      <c r="A26" s="488"/>
      <c r="B26" s="512" t="s">
        <v>639</v>
      </c>
      <c r="C26" s="508"/>
      <c r="D26" s="508"/>
      <c r="E26" s="508"/>
      <c r="F26" s="508"/>
      <c r="G26" s="508"/>
      <c r="H26" s="508"/>
      <c r="I26" s="509"/>
      <c r="J26" s="488"/>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c r="IR26" s="342"/>
      <c r="IS26" s="342"/>
      <c r="IT26" s="342"/>
      <c r="IU26" s="342"/>
      <c r="IV26" s="342"/>
    </row>
    <row r="27" spans="1:256" x14ac:dyDescent="0.15">
      <c r="A27" s="488"/>
      <c r="B27" s="512"/>
      <c r="C27" s="508"/>
      <c r="D27" s="508"/>
      <c r="E27" s="508"/>
      <c r="F27" s="508"/>
      <c r="G27" s="508"/>
      <c r="H27" s="508"/>
      <c r="I27" s="509"/>
      <c r="J27" s="488"/>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c r="IR27" s="342"/>
      <c r="IS27" s="342"/>
      <c r="IT27" s="342"/>
      <c r="IU27" s="342"/>
      <c r="IV27" s="342"/>
    </row>
    <row r="28" spans="1:256" x14ac:dyDescent="0.15">
      <c r="A28" s="488"/>
      <c r="B28" s="512" t="s">
        <v>640</v>
      </c>
      <c r="C28" s="508"/>
      <c r="D28" s="508"/>
      <c r="E28" s="508"/>
      <c r="F28" s="508"/>
      <c r="G28" s="508"/>
      <c r="H28" s="508"/>
      <c r="I28" s="509"/>
      <c r="J28" s="488"/>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c r="EF28" s="342"/>
      <c r="EG28" s="342"/>
      <c r="EH28" s="342"/>
      <c r="EI28" s="342"/>
      <c r="EJ28" s="342"/>
      <c r="EK28" s="342"/>
      <c r="EL28" s="342"/>
      <c r="EM28" s="342"/>
      <c r="EN28" s="342"/>
      <c r="EO28" s="342"/>
      <c r="EP28" s="342"/>
      <c r="EQ28" s="342"/>
      <c r="ER28" s="342"/>
      <c r="ES28" s="342"/>
      <c r="ET28" s="342"/>
      <c r="EU28" s="342"/>
      <c r="EV28" s="342"/>
      <c r="EW28" s="342"/>
      <c r="EX28" s="342"/>
      <c r="EY28" s="342"/>
      <c r="EZ28" s="342"/>
      <c r="FA28" s="342"/>
      <c r="FB28" s="342"/>
      <c r="FC28" s="342"/>
      <c r="FD28" s="342"/>
      <c r="FE28" s="342"/>
      <c r="FF28" s="342"/>
      <c r="FG28" s="342"/>
      <c r="FH28" s="342"/>
      <c r="FI28" s="342"/>
      <c r="FJ28" s="342"/>
      <c r="FK28" s="342"/>
      <c r="FL28" s="342"/>
      <c r="FM28" s="342"/>
      <c r="FN28" s="342"/>
      <c r="FO28" s="342"/>
      <c r="FP28" s="342"/>
      <c r="FQ28" s="342"/>
      <c r="FR28" s="342"/>
      <c r="FS28" s="342"/>
      <c r="FT28" s="342"/>
      <c r="FU28" s="342"/>
      <c r="FV28" s="342"/>
      <c r="FW28" s="342"/>
      <c r="FX28" s="342"/>
      <c r="FY28" s="342"/>
      <c r="FZ28" s="342"/>
      <c r="GA28" s="342"/>
      <c r="GB28" s="342"/>
      <c r="GC28" s="342"/>
      <c r="GD28" s="342"/>
      <c r="GE28" s="342"/>
      <c r="GF28" s="342"/>
      <c r="GG28" s="342"/>
      <c r="GH28" s="342"/>
      <c r="GI28" s="342"/>
      <c r="GJ28" s="342"/>
      <c r="GK28" s="342"/>
      <c r="GL28" s="342"/>
      <c r="GM28" s="342"/>
      <c r="GN28" s="342"/>
      <c r="GO28" s="342"/>
      <c r="GP28" s="342"/>
      <c r="GQ28" s="342"/>
      <c r="GR28" s="342"/>
      <c r="GS28" s="342"/>
      <c r="GT28" s="342"/>
      <c r="GU28" s="342"/>
      <c r="GV28" s="342"/>
      <c r="GW28" s="342"/>
      <c r="GX28" s="342"/>
      <c r="GY28" s="342"/>
      <c r="GZ28" s="342"/>
      <c r="HA28" s="342"/>
      <c r="HB28" s="342"/>
      <c r="HC28" s="342"/>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c r="IC28" s="342"/>
      <c r="ID28" s="342"/>
      <c r="IE28" s="342"/>
      <c r="IF28" s="342"/>
      <c r="IG28" s="342"/>
      <c r="IH28" s="342"/>
      <c r="II28" s="342"/>
      <c r="IJ28" s="342"/>
      <c r="IK28" s="342"/>
      <c r="IL28" s="342"/>
      <c r="IM28" s="342"/>
      <c r="IN28" s="342"/>
      <c r="IO28" s="342"/>
      <c r="IP28" s="342"/>
      <c r="IQ28" s="342"/>
      <c r="IR28" s="342"/>
      <c r="IS28" s="342"/>
      <c r="IT28" s="342"/>
      <c r="IU28" s="342"/>
      <c r="IV28" s="342"/>
    </row>
    <row r="29" spans="1:256" x14ac:dyDescent="0.15">
      <c r="A29" s="488"/>
      <c r="B29" s="566" t="s">
        <v>690</v>
      </c>
      <c r="C29" s="508"/>
      <c r="D29" s="508"/>
      <c r="E29" s="508"/>
      <c r="F29" s="508"/>
      <c r="G29" s="508"/>
      <c r="H29" s="508"/>
      <c r="I29" s="509"/>
      <c r="J29" s="488"/>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c r="EF29" s="342"/>
      <c r="EG29" s="342"/>
      <c r="EH29" s="342"/>
      <c r="EI29" s="342"/>
      <c r="EJ29" s="342"/>
      <c r="EK29" s="342"/>
      <c r="EL29" s="342"/>
      <c r="EM29" s="342"/>
      <c r="EN29" s="342"/>
      <c r="EO29" s="342"/>
      <c r="EP29" s="342"/>
      <c r="EQ29" s="342"/>
      <c r="ER29" s="342"/>
      <c r="ES29" s="342"/>
      <c r="ET29" s="342"/>
      <c r="EU29" s="342"/>
      <c r="EV29" s="342"/>
      <c r="EW29" s="342"/>
      <c r="EX29" s="342"/>
      <c r="EY29" s="342"/>
      <c r="EZ29" s="342"/>
      <c r="FA29" s="342"/>
      <c r="FB29" s="342"/>
      <c r="FC29" s="342"/>
      <c r="FD29" s="342"/>
      <c r="FE29" s="342"/>
      <c r="FF29" s="342"/>
      <c r="FG29" s="342"/>
      <c r="FH29" s="342"/>
      <c r="FI29" s="342"/>
      <c r="FJ29" s="342"/>
      <c r="FK29" s="342"/>
      <c r="FL29" s="342"/>
      <c r="FM29" s="342"/>
      <c r="FN29" s="342"/>
      <c r="FO29" s="342"/>
      <c r="FP29" s="342"/>
      <c r="FQ29" s="342"/>
      <c r="FR29" s="342"/>
      <c r="FS29" s="342"/>
      <c r="FT29" s="342"/>
      <c r="FU29" s="342"/>
      <c r="FV29" s="342"/>
      <c r="FW29" s="342"/>
      <c r="FX29" s="342"/>
      <c r="FY29" s="342"/>
      <c r="FZ29" s="342"/>
      <c r="GA29" s="342"/>
      <c r="GB29" s="342"/>
      <c r="GC29" s="342"/>
      <c r="GD29" s="342"/>
      <c r="GE29" s="342"/>
      <c r="GF29" s="342"/>
      <c r="GG29" s="342"/>
      <c r="GH29" s="342"/>
      <c r="GI29" s="342"/>
      <c r="GJ29" s="342"/>
      <c r="GK29" s="342"/>
      <c r="GL29" s="342"/>
      <c r="GM29" s="342"/>
      <c r="GN29" s="342"/>
      <c r="GO29" s="342"/>
      <c r="GP29" s="342"/>
      <c r="GQ29" s="342"/>
      <c r="GR29" s="342"/>
      <c r="GS29" s="342"/>
      <c r="GT29" s="342"/>
      <c r="GU29" s="342"/>
      <c r="GV29" s="342"/>
      <c r="GW29" s="342"/>
      <c r="GX29" s="342"/>
      <c r="GY29" s="342"/>
      <c r="GZ29" s="342"/>
      <c r="HA29" s="342"/>
      <c r="HB29" s="342"/>
      <c r="HC29" s="342"/>
      <c r="HD29" s="342"/>
      <c r="HE29" s="342"/>
      <c r="HF29" s="342"/>
      <c r="HG29" s="342"/>
      <c r="HH29" s="342"/>
      <c r="HI29" s="342"/>
      <c r="HJ29" s="342"/>
      <c r="HK29" s="342"/>
      <c r="HL29" s="342"/>
      <c r="HM29" s="342"/>
      <c r="HN29" s="342"/>
      <c r="HO29" s="342"/>
      <c r="HP29" s="342"/>
      <c r="HQ29" s="342"/>
      <c r="HR29" s="342"/>
      <c r="HS29" s="342"/>
      <c r="HT29" s="342"/>
      <c r="HU29" s="342"/>
      <c r="HV29" s="342"/>
      <c r="HW29" s="342"/>
      <c r="HX29" s="342"/>
      <c r="HY29" s="342"/>
      <c r="HZ29" s="342"/>
      <c r="IA29" s="342"/>
      <c r="IB29" s="342"/>
      <c r="IC29" s="342"/>
      <c r="ID29" s="342"/>
      <c r="IE29" s="342"/>
      <c r="IF29" s="342"/>
      <c r="IG29" s="342"/>
      <c r="IH29" s="342"/>
      <c r="II29" s="342"/>
      <c r="IJ29" s="342"/>
      <c r="IK29" s="342"/>
      <c r="IL29" s="342"/>
      <c r="IM29" s="342"/>
      <c r="IN29" s="342"/>
      <c r="IO29" s="342"/>
      <c r="IP29" s="342"/>
      <c r="IQ29" s="342"/>
      <c r="IR29" s="342"/>
      <c r="IS29" s="342"/>
      <c r="IT29" s="342"/>
      <c r="IU29" s="342"/>
      <c r="IV29" s="342"/>
    </row>
    <row r="30" spans="1:256" x14ac:dyDescent="0.15">
      <c r="A30" s="488"/>
      <c r="B30" s="566" t="s">
        <v>691</v>
      </c>
      <c r="C30" s="508"/>
      <c r="D30" s="508"/>
      <c r="E30" s="508"/>
      <c r="F30" s="508"/>
      <c r="G30" s="508"/>
      <c r="H30" s="508"/>
      <c r="I30" s="509"/>
      <c r="J30" s="488"/>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2"/>
      <c r="EK30" s="342"/>
      <c r="EL30" s="342"/>
      <c r="EM30" s="342"/>
      <c r="EN30" s="342"/>
      <c r="EO30" s="342"/>
      <c r="EP30" s="342"/>
      <c r="EQ30" s="342"/>
      <c r="ER30" s="342"/>
      <c r="ES30" s="342"/>
      <c r="ET30" s="342"/>
      <c r="EU30" s="342"/>
      <c r="EV30" s="342"/>
      <c r="EW30" s="342"/>
      <c r="EX30" s="342"/>
      <c r="EY30" s="342"/>
      <c r="EZ30" s="342"/>
      <c r="FA30" s="342"/>
      <c r="FB30" s="342"/>
      <c r="FC30" s="342"/>
      <c r="FD30" s="342"/>
      <c r="FE30" s="342"/>
      <c r="FF30" s="342"/>
      <c r="FG30" s="342"/>
      <c r="FH30" s="342"/>
      <c r="FI30" s="342"/>
      <c r="FJ30" s="342"/>
      <c r="FK30" s="342"/>
      <c r="FL30" s="342"/>
      <c r="FM30" s="342"/>
      <c r="FN30" s="342"/>
      <c r="FO30" s="342"/>
      <c r="FP30" s="342"/>
      <c r="FQ30" s="342"/>
      <c r="FR30" s="342"/>
      <c r="FS30" s="342"/>
      <c r="FT30" s="342"/>
      <c r="FU30" s="342"/>
      <c r="FV30" s="342"/>
      <c r="FW30" s="342"/>
      <c r="FX30" s="342"/>
      <c r="FY30" s="342"/>
      <c r="FZ30" s="342"/>
      <c r="GA30" s="342"/>
      <c r="GB30" s="342"/>
      <c r="GC30" s="342"/>
      <c r="GD30" s="342"/>
      <c r="GE30" s="342"/>
      <c r="GF30" s="342"/>
      <c r="GG30" s="342"/>
      <c r="GH30" s="342"/>
      <c r="GI30" s="342"/>
      <c r="GJ30" s="342"/>
      <c r="GK30" s="342"/>
      <c r="GL30" s="342"/>
      <c r="GM30" s="342"/>
      <c r="GN30" s="342"/>
      <c r="GO30" s="342"/>
      <c r="GP30" s="342"/>
      <c r="GQ30" s="342"/>
      <c r="GR30" s="342"/>
      <c r="GS30" s="342"/>
      <c r="GT30" s="342"/>
      <c r="GU30" s="342"/>
      <c r="GV30" s="342"/>
      <c r="GW30" s="342"/>
      <c r="GX30" s="342"/>
      <c r="GY30" s="342"/>
      <c r="GZ30" s="342"/>
      <c r="HA30" s="342"/>
      <c r="HB30" s="342"/>
      <c r="HC30" s="342"/>
      <c r="HD30" s="342"/>
      <c r="HE30" s="342"/>
      <c r="HF30" s="342"/>
      <c r="HG30" s="342"/>
      <c r="HH30" s="342"/>
      <c r="HI30" s="342"/>
      <c r="HJ30" s="342"/>
      <c r="HK30" s="342"/>
      <c r="HL30" s="342"/>
      <c r="HM30" s="342"/>
      <c r="HN30" s="342"/>
      <c r="HO30" s="342"/>
      <c r="HP30" s="342"/>
      <c r="HQ30" s="342"/>
      <c r="HR30" s="342"/>
      <c r="HS30" s="342"/>
      <c r="HT30" s="342"/>
      <c r="HU30" s="342"/>
      <c r="HV30" s="342"/>
      <c r="HW30" s="342"/>
      <c r="HX30" s="342"/>
      <c r="HY30" s="342"/>
      <c r="HZ30" s="342"/>
      <c r="IA30" s="342"/>
      <c r="IB30" s="342"/>
      <c r="IC30" s="342"/>
      <c r="ID30" s="342"/>
      <c r="IE30" s="342"/>
      <c r="IF30" s="342"/>
      <c r="IG30" s="342"/>
      <c r="IH30" s="342"/>
      <c r="II30" s="342"/>
      <c r="IJ30" s="342"/>
      <c r="IK30" s="342"/>
      <c r="IL30" s="342"/>
      <c r="IM30" s="342"/>
      <c r="IN30" s="342"/>
      <c r="IO30" s="342"/>
      <c r="IP30" s="342"/>
      <c r="IQ30" s="342"/>
      <c r="IR30" s="342"/>
      <c r="IS30" s="342"/>
      <c r="IT30" s="342"/>
      <c r="IU30" s="342"/>
      <c r="IV30" s="342"/>
    </row>
    <row r="31" spans="1:256" x14ac:dyDescent="0.15">
      <c r="A31" s="488"/>
      <c r="B31" s="512"/>
      <c r="C31" s="508"/>
      <c r="D31" s="508"/>
      <c r="E31" s="508"/>
      <c r="F31" s="508"/>
      <c r="G31" s="508"/>
      <c r="H31" s="508"/>
      <c r="I31" s="509"/>
      <c r="J31" s="488"/>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c r="IR31" s="342"/>
      <c r="IS31" s="342"/>
      <c r="IT31" s="342"/>
      <c r="IU31" s="342"/>
      <c r="IV31" s="342"/>
    </row>
    <row r="32" spans="1:256" x14ac:dyDescent="0.15">
      <c r="A32" s="488"/>
      <c r="B32" s="512" t="s">
        <v>641</v>
      </c>
      <c r="C32" s="508"/>
      <c r="D32" s="508"/>
      <c r="E32" s="508"/>
      <c r="F32" s="508"/>
      <c r="G32" s="508"/>
      <c r="H32" s="508"/>
      <c r="I32" s="509"/>
      <c r="J32" s="488"/>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c r="IR32" s="342"/>
      <c r="IS32" s="342"/>
      <c r="IT32" s="342"/>
      <c r="IU32" s="342"/>
      <c r="IV32" s="342"/>
    </row>
    <row r="33" spans="1:256" x14ac:dyDescent="0.15">
      <c r="A33" s="488"/>
      <c r="B33" s="566" t="s">
        <v>726</v>
      </c>
      <c r="C33" s="508"/>
      <c r="D33" s="508"/>
      <c r="E33" s="508"/>
      <c r="F33" s="508"/>
      <c r="G33" s="508"/>
      <c r="H33" s="508"/>
      <c r="I33" s="509"/>
      <c r="J33" s="488"/>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c r="IR33" s="342"/>
      <c r="IS33" s="342"/>
      <c r="IT33" s="342"/>
      <c r="IU33" s="342"/>
      <c r="IV33" s="342"/>
    </row>
    <row r="34" spans="1:256" x14ac:dyDescent="0.15">
      <c r="A34" s="488"/>
      <c r="B34" s="566" t="s">
        <v>727</v>
      </c>
      <c r="C34" s="508"/>
      <c r="D34" s="508"/>
      <c r="E34" s="508"/>
      <c r="F34" s="508"/>
      <c r="G34" s="508"/>
      <c r="H34" s="508"/>
      <c r="I34" s="509"/>
      <c r="J34" s="488"/>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c r="IR34" s="342"/>
      <c r="IS34" s="342"/>
      <c r="IT34" s="342"/>
      <c r="IU34" s="342"/>
      <c r="IV34" s="342"/>
    </row>
    <row r="35" spans="1:256" x14ac:dyDescent="0.15">
      <c r="A35" s="488"/>
      <c r="B35" s="566" t="s">
        <v>728</v>
      </c>
      <c r="C35" s="567"/>
      <c r="D35" s="508"/>
      <c r="E35" s="508"/>
      <c r="F35" s="508"/>
      <c r="G35" s="508"/>
      <c r="H35" s="508"/>
      <c r="I35" s="509"/>
      <c r="J35" s="488"/>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c r="IR35" s="342"/>
      <c r="IS35" s="342"/>
      <c r="IT35" s="342"/>
      <c r="IU35" s="342"/>
      <c r="IV35" s="342"/>
    </row>
    <row r="36" spans="1:256" x14ac:dyDescent="0.15">
      <c r="A36" s="488"/>
      <c r="B36" s="512"/>
      <c r="C36" s="508"/>
      <c r="D36" s="508"/>
      <c r="E36" s="508"/>
      <c r="F36" s="508"/>
      <c r="G36" s="508"/>
      <c r="H36" s="508"/>
      <c r="I36" s="509"/>
      <c r="J36" s="488"/>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c r="IR36" s="342"/>
      <c r="IS36" s="342"/>
      <c r="IT36" s="342"/>
      <c r="IU36" s="342"/>
      <c r="IV36" s="342"/>
    </row>
    <row r="37" spans="1:256" x14ac:dyDescent="0.15">
      <c r="A37" s="488"/>
      <c r="B37" s="512" t="s">
        <v>642</v>
      </c>
      <c r="C37" s="508"/>
      <c r="D37" s="508"/>
      <c r="E37" s="508"/>
      <c r="F37" s="508"/>
      <c r="G37" s="508"/>
      <c r="H37" s="508"/>
      <c r="I37" s="509"/>
      <c r="J37" s="488"/>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c r="IR37" s="342"/>
      <c r="IS37" s="342"/>
      <c r="IT37" s="342"/>
      <c r="IU37" s="342"/>
      <c r="IV37" s="342"/>
    </row>
    <row r="38" spans="1:256" x14ac:dyDescent="0.15">
      <c r="A38" s="488"/>
      <c r="B38" s="512"/>
      <c r="C38" s="508"/>
      <c r="D38" s="508"/>
      <c r="E38" s="508"/>
      <c r="F38" s="508"/>
      <c r="G38" s="508"/>
      <c r="H38" s="508"/>
      <c r="I38" s="509"/>
      <c r="J38" s="488"/>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c r="IR38" s="342"/>
      <c r="IS38" s="342"/>
      <c r="IT38" s="342"/>
      <c r="IU38" s="342"/>
      <c r="IV38" s="342"/>
    </row>
    <row r="39" spans="1:256" x14ac:dyDescent="0.15">
      <c r="A39" s="488"/>
      <c r="B39" s="512" t="s">
        <v>643</v>
      </c>
      <c r="C39" s="508"/>
      <c r="D39" s="508"/>
      <c r="E39" s="508"/>
      <c r="F39" s="508"/>
      <c r="G39" s="508"/>
      <c r="H39" s="508"/>
      <c r="I39" s="509"/>
      <c r="J39" s="488"/>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c r="IR39" s="342"/>
      <c r="IS39" s="342"/>
      <c r="IT39" s="342"/>
      <c r="IU39" s="342"/>
      <c r="IV39" s="342"/>
    </row>
    <row r="40" spans="1:256" x14ac:dyDescent="0.15">
      <c r="A40" s="488"/>
      <c r="B40" s="512"/>
      <c r="C40" s="508"/>
      <c r="D40" s="508"/>
      <c r="E40" s="508"/>
      <c r="F40" s="508"/>
      <c r="G40" s="508"/>
      <c r="H40" s="508"/>
      <c r="I40" s="509"/>
      <c r="J40" s="488"/>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c r="IR40" s="342"/>
      <c r="IS40" s="342"/>
      <c r="IT40" s="342"/>
      <c r="IU40" s="342"/>
      <c r="IV40" s="342"/>
    </row>
    <row r="41" spans="1:256" x14ac:dyDescent="0.15">
      <c r="A41" s="488"/>
      <c r="B41" s="512"/>
      <c r="C41" s="508"/>
      <c r="D41" s="508"/>
      <c r="E41" s="508"/>
      <c r="F41" s="508"/>
      <c r="G41" s="508"/>
      <c r="H41" s="508"/>
      <c r="I41" s="509"/>
      <c r="J41" s="488"/>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c r="EA41" s="342"/>
      <c r="EB41" s="342"/>
      <c r="EC41" s="342"/>
      <c r="ED41" s="342"/>
      <c r="EE41" s="342"/>
      <c r="EF41" s="342"/>
      <c r="EG41" s="342"/>
      <c r="EH41" s="342"/>
      <c r="EI41" s="342"/>
      <c r="EJ41" s="342"/>
      <c r="EK41" s="342"/>
      <c r="EL41" s="342"/>
      <c r="EM41" s="342"/>
      <c r="EN41" s="342"/>
      <c r="EO41" s="342"/>
      <c r="EP41" s="342"/>
      <c r="EQ41" s="342"/>
      <c r="ER41" s="342"/>
      <c r="ES41" s="342"/>
      <c r="ET41" s="342"/>
      <c r="EU41" s="342"/>
      <c r="EV41" s="342"/>
      <c r="EW41" s="342"/>
      <c r="EX41" s="342"/>
      <c r="EY41" s="342"/>
      <c r="EZ41" s="342"/>
      <c r="FA41" s="342"/>
      <c r="FB41" s="342"/>
      <c r="FC41" s="342"/>
      <c r="FD41" s="342"/>
      <c r="FE41" s="342"/>
      <c r="FF41" s="342"/>
      <c r="FG41" s="342"/>
      <c r="FH41" s="342"/>
      <c r="FI41" s="342"/>
      <c r="FJ41" s="342"/>
      <c r="FK41" s="342"/>
      <c r="FL41" s="342"/>
      <c r="FM41" s="342"/>
      <c r="FN41" s="342"/>
      <c r="FO41" s="342"/>
      <c r="FP41" s="342"/>
      <c r="FQ41" s="342"/>
      <c r="FR41" s="342"/>
      <c r="FS41" s="342"/>
      <c r="FT41" s="342"/>
      <c r="FU41" s="342"/>
      <c r="FV41" s="342"/>
      <c r="FW41" s="342"/>
      <c r="FX41" s="342"/>
      <c r="FY41" s="342"/>
      <c r="FZ41" s="342"/>
      <c r="GA41" s="342"/>
      <c r="GB41" s="342"/>
      <c r="GC41" s="342"/>
      <c r="GD41" s="342"/>
      <c r="GE41" s="342"/>
      <c r="GF41" s="342"/>
      <c r="GG41" s="342"/>
      <c r="GH41" s="342"/>
      <c r="GI41" s="342"/>
      <c r="GJ41" s="342"/>
      <c r="GK41" s="342"/>
      <c r="GL41" s="342"/>
      <c r="GM41" s="342"/>
      <c r="GN41" s="342"/>
      <c r="GO41" s="342"/>
      <c r="GP41" s="342"/>
      <c r="GQ41" s="342"/>
      <c r="GR41" s="342"/>
      <c r="GS41" s="342"/>
      <c r="GT41" s="342"/>
      <c r="GU41" s="342"/>
      <c r="GV41" s="342"/>
      <c r="GW41" s="342"/>
      <c r="GX41" s="342"/>
      <c r="GY41" s="342"/>
      <c r="GZ41" s="342"/>
      <c r="HA41" s="342"/>
      <c r="HB41" s="342"/>
      <c r="HC41" s="342"/>
      <c r="HD41" s="342"/>
      <c r="HE41" s="342"/>
      <c r="HF41" s="342"/>
      <c r="HG41" s="342"/>
      <c r="HH41" s="342"/>
      <c r="HI41" s="342"/>
      <c r="HJ41" s="342"/>
      <c r="HK41" s="342"/>
      <c r="HL41" s="342"/>
      <c r="HM41" s="342"/>
      <c r="HN41" s="342"/>
      <c r="HO41" s="342"/>
      <c r="HP41" s="342"/>
      <c r="HQ41" s="342"/>
      <c r="HR41" s="342"/>
      <c r="HS41" s="342"/>
      <c r="HT41" s="342"/>
      <c r="HU41" s="342"/>
      <c r="HV41" s="342"/>
      <c r="HW41" s="342"/>
      <c r="HX41" s="342"/>
      <c r="HY41" s="342"/>
      <c r="HZ41" s="342"/>
      <c r="IA41" s="342"/>
      <c r="IB41" s="342"/>
      <c r="IC41" s="342"/>
      <c r="ID41" s="342"/>
      <c r="IE41" s="342"/>
      <c r="IF41" s="342"/>
      <c r="IG41" s="342"/>
      <c r="IH41" s="342"/>
      <c r="II41" s="342"/>
      <c r="IJ41" s="342"/>
      <c r="IK41" s="342"/>
      <c r="IL41" s="342"/>
      <c r="IM41" s="342"/>
      <c r="IN41" s="342"/>
      <c r="IO41" s="342"/>
      <c r="IP41" s="342"/>
      <c r="IQ41" s="342"/>
      <c r="IR41" s="342"/>
      <c r="IS41" s="342"/>
      <c r="IT41" s="342"/>
      <c r="IU41" s="342"/>
      <c r="IV41" s="342"/>
    </row>
    <row r="42" spans="1:256" x14ac:dyDescent="0.15">
      <c r="A42" s="488"/>
      <c r="B42" s="512" t="s">
        <v>644</v>
      </c>
      <c r="C42" s="508"/>
      <c r="D42" s="508"/>
      <c r="E42" s="508"/>
      <c r="F42" s="508"/>
      <c r="G42" s="508"/>
      <c r="H42" s="508"/>
      <c r="I42" s="509"/>
      <c r="J42" s="488"/>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c r="EA42" s="342"/>
      <c r="EB42" s="342"/>
      <c r="EC42" s="342"/>
      <c r="ED42" s="342"/>
      <c r="EE42" s="342"/>
      <c r="EF42" s="342"/>
      <c r="EG42" s="342"/>
      <c r="EH42" s="342"/>
      <c r="EI42" s="342"/>
      <c r="EJ42" s="342"/>
      <c r="EK42" s="342"/>
      <c r="EL42" s="342"/>
      <c r="EM42" s="342"/>
      <c r="EN42" s="342"/>
      <c r="EO42" s="342"/>
      <c r="EP42" s="342"/>
      <c r="EQ42" s="342"/>
      <c r="ER42" s="342"/>
      <c r="ES42" s="342"/>
      <c r="ET42" s="342"/>
      <c r="EU42" s="342"/>
      <c r="EV42" s="342"/>
      <c r="EW42" s="342"/>
      <c r="EX42" s="342"/>
      <c r="EY42" s="342"/>
      <c r="EZ42" s="342"/>
      <c r="FA42" s="342"/>
      <c r="FB42" s="342"/>
      <c r="FC42" s="342"/>
      <c r="FD42" s="342"/>
      <c r="FE42" s="342"/>
      <c r="FF42" s="342"/>
      <c r="FG42" s="342"/>
      <c r="FH42" s="342"/>
      <c r="FI42" s="342"/>
      <c r="FJ42" s="342"/>
      <c r="FK42" s="342"/>
      <c r="FL42" s="342"/>
      <c r="FM42" s="342"/>
      <c r="FN42" s="342"/>
      <c r="FO42" s="342"/>
      <c r="FP42" s="342"/>
      <c r="FQ42" s="342"/>
      <c r="FR42" s="342"/>
      <c r="FS42" s="342"/>
      <c r="FT42" s="342"/>
      <c r="FU42" s="342"/>
      <c r="FV42" s="342"/>
      <c r="FW42" s="342"/>
      <c r="FX42" s="342"/>
      <c r="FY42" s="342"/>
      <c r="FZ42" s="342"/>
      <c r="GA42" s="342"/>
      <c r="GB42" s="342"/>
      <c r="GC42" s="342"/>
      <c r="GD42" s="342"/>
      <c r="GE42" s="342"/>
      <c r="GF42" s="342"/>
      <c r="GG42" s="342"/>
      <c r="GH42" s="342"/>
      <c r="GI42" s="342"/>
      <c r="GJ42" s="342"/>
      <c r="GK42" s="342"/>
      <c r="GL42" s="342"/>
      <c r="GM42" s="342"/>
      <c r="GN42" s="342"/>
      <c r="GO42" s="342"/>
      <c r="GP42" s="342"/>
      <c r="GQ42" s="342"/>
      <c r="GR42" s="342"/>
      <c r="GS42" s="342"/>
      <c r="GT42" s="342"/>
      <c r="GU42" s="342"/>
      <c r="GV42" s="342"/>
      <c r="GW42" s="342"/>
      <c r="GX42" s="342"/>
      <c r="GY42" s="342"/>
      <c r="GZ42" s="342"/>
      <c r="HA42" s="342"/>
      <c r="HB42" s="342"/>
      <c r="HC42" s="342"/>
      <c r="HD42" s="342"/>
      <c r="HE42" s="342"/>
      <c r="HF42" s="342"/>
      <c r="HG42" s="342"/>
      <c r="HH42" s="342"/>
      <c r="HI42" s="342"/>
      <c r="HJ42" s="342"/>
      <c r="HK42" s="342"/>
      <c r="HL42" s="342"/>
      <c r="HM42" s="342"/>
      <c r="HN42" s="342"/>
      <c r="HO42" s="342"/>
      <c r="HP42" s="342"/>
      <c r="HQ42" s="342"/>
      <c r="HR42" s="342"/>
      <c r="HS42" s="342"/>
      <c r="HT42" s="342"/>
      <c r="HU42" s="342"/>
      <c r="HV42" s="342"/>
      <c r="HW42" s="342"/>
      <c r="HX42" s="342"/>
      <c r="HY42" s="342"/>
      <c r="HZ42" s="342"/>
      <c r="IA42" s="342"/>
      <c r="IB42" s="342"/>
      <c r="IC42" s="342"/>
      <c r="ID42" s="342"/>
      <c r="IE42" s="342"/>
      <c r="IF42" s="342"/>
      <c r="IG42" s="342"/>
      <c r="IH42" s="342"/>
      <c r="II42" s="342"/>
      <c r="IJ42" s="342"/>
      <c r="IK42" s="342"/>
      <c r="IL42" s="342"/>
      <c r="IM42" s="342"/>
      <c r="IN42" s="342"/>
      <c r="IO42" s="342"/>
      <c r="IP42" s="342"/>
      <c r="IQ42" s="342"/>
      <c r="IR42" s="342"/>
      <c r="IS42" s="342"/>
      <c r="IT42" s="342"/>
      <c r="IU42" s="342"/>
      <c r="IV42" s="342"/>
    </row>
    <row r="43" spans="1:256" x14ac:dyDescent="0.15">
      <c r="A43" s="488"/>
      <c r="B43" s="512"/>
      <c r="C43" s="508"/>
      <c r="D43" s="508"/>
      <c r="E43" s="508"/>
      <c r="F43" s="508"/>
      <c r="G43" s="508"/>
      <c r="H43" s="508"/>
      <c r="I43" s="509"/>
      <c r="J43" s="488"/>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c r="EA43" s="342"/>
      <c r="EB43" s="342"/>
      <c r="EC43" s="342"/>
      <c r="ED43" s="342"/>
      <c r="EE43" s="342"/>
      <c r="EF43" s="342"/>
      <c r="EG43" s="342"/>
      <c r="EH43" s="342"/>
      <c r="EI43" s="342"/>
      <c r="EJ43" s="342"/>
      <c r="EK43" s="342"/>
      <c r="EL43" s="342"/>
      <c r="EM43" s="342"/>
      <c r="EN43" s="342"/>
      <c r="EO43" s="342"/>
      <c r="EP43" s="342"/>
      <c r="EQ43" s="342"/>
      <c r="ER43" s="342"/>
      <c r="ES43" s="342"/>
      <c r="ET43" s="342"/>
      <c r="EU43" s="342"/>
      <c r="EV43" s="342"/>
      <c r="EW43" s="342"/>
      <c r="EX43" s="342"/>
      <c r="EY43" s="342"/>
      <c r="EZ43" s="342"/>
      <c r="FA43" s="342"/>
      <c r="FB43" s="342"/>
      <c r="FC43" s="342"/>
      <c r="FD43" s="342"/>
      <c r="FE43" s="342"/>
      <c r="FF43" s="342"/>
      <c r="FG43" s="342"/>
      <c r="FH43" s="342"/>
      <c r="FI43" s="342"/>
      <c r="FJ43" s="342"/>
      <c r="FK43" s="342"/>
      <c r="FL43" s="342"/>
      <c r="FM43" s="342"/>
      <c r="FN43" s="342"/>
      <c r="FO43" s="342"/>
      <c r="FP43" s="342"/>
      <c r="FQ43" s="342"/>
      <c r="FR43" s="342"/>
      <c r="FS43" s="342"/>
      <c r="FT43" s="342"/>
      <c r="FU43" s="342"/>
      <c r="FV43" s="342"/>
      <c r="FW43" s="342"/>
      <c r="FX43" s="342"/>
      <c r="FY43" s="342"/>
      <c r="FZ43" s="342"/>
      <c r="GA43" s="342"/>
      <c r="GB43" s="342"/>
      <c r="GC43" s="342"/>
      <c r="GD43" s="342"/>
      <c r="GE43" s="342"/>
      <c r="GF43" s="342"/>
      <c r="GG43" s="342"/>
      <c r="GH43" s="342"/>
      <c r="GI43" s="342"/>
      <c r="GJ43" s="342"/>
      <c r="GK43" s="342"/>
      <c r="GL43" s="342"/>
      <c r="GM43" s="342"/>
      <c r="GN43" s="342"/>
      <c r="GO43" s="342"/>
      <c r="GP43" s="342"/>
      <c r="GQ43" s="342"/>
      <c r="GR43" s="342"/>
      <c r="GS43" s="342"/>
      <c r="GT43" s="342"/>
      <c r="GU43" s="342"/>
      <c r="GV43" s="342"/>
      <c r="GW43" s="342"/>
      <c r="GX43" s="342"/>
      <c r="GY43" s="342"/>
      <c r="GZ43" s="342"/>
      <c r="HA43" s="342"/>
      <c r="HB43" s="342"/>
      <c r="HC43" s="342"/>
      <c r="HD43" s="342"/>
      <c r="HE43" s="342"/>
      <c r="HF43" s="342"/>
      <c r="HG43" s="342"/>
      <c r="HH43" s="342"/>
      <c r="HI43" s="342"/>
      <c r="HJ43" s="342"/>
      <c r="HK43" s="342"/>
      <c r="HL43" s="342"/>
      <c r="HM43" s="342"/>
      <c r="HN43" s="342"/>
      <c r="HO43" s="342"/>
      <c r="HP43" s="342"/>
      <c r="HQ43" s="342"/>
      <c r="HR43" s="342"/>
      <c r="HS43" s="342"/>
      <c r="HT43" s="342"/>
      <c r="HU43" s="342"/>
      <c r="HV43" s="342"/>
      <c r="HW43" s="342"/>
      <c r="HX43" s="342"/>
      <c r="HY43" s="342"/>
      <c r="HZ43" s="342"/>
      <c r="IA43" s="342"/>
      <c r="IB43" s="342"/>
      <c r="IC43" s="342"/>
      <c r="ID43" s="342"/>
      <c r="IE43" s="342"/>
      <c r="IF43" s="342"/>
      <c r="IG43" s="342"/>
      <c r="IH43" s="342"/>
      <c r="II43" s="342"/>
      <c r="IJ43" s="342"/>
      <c r="IK43" s="342"/>
      <c r="IL43" s="342"/>
      <c r="IM43" s="342"/>
      <c r="IN43" s="342"/>
      <c r="IO43" s="342"/>
      <c r="IP43" s="342"/>
      <c r="IQ43" s="342"/>
      <c r="IR43" s="342"/>
      <c r="IS43" s="342"/>
      <c r="IT43" s="342"/>
      <c r="IU43" s="342"/>
      <c r="IV43" s="342"/>
    </row>
    <row r="44" spans="1:256" x14ac:dyDescent="0.15">
      <c r="A44" s="488"/>
      <c r="B44" s="512"/>
      <c r="C44" s="508"/>
      <c r="D44" s="508"/>
      <c r="E44" s="508"/>
      <c r="F44" s="508"/>
      <c r="G44" s="508"/>
      <c r="H44" s="508"/>
      <c r="I44" s="509"/>
      <c r="J44" s="488"/>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c r="IR44" s="342"/>
      <c r="IS44" s="342"/>
      <c r="IT44" s="342"/>
      <c r="IU44" s="342"/>
      <c r="IV44" s="342"/>
    </row>
    <row r="45" spans="1:256" x14ac:dyDescent="0.15">
      <c r="A45" s="488"/>
      <c r="B45" s="513"/>
      <c r="C45" s="510"/>
      <c r="D45" s="510"/>
      <c r="E45" s="510"/>
      <c r="F45" s="510"/>
      <c r="G45" s="510"/>
      <c r="H45" s="510"/>
      <c r="I45" s="511"/>
      <c r="J45" s="488"/>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c r="IR45" s="342"/>
      <c r="IS45" s="342"/>
      <c r="IT45" s="342"/>
      <c r="IU45" s="342"/>
      <c r="IV45" s="342"/>
    </row>
    <row r="46" spans="1:256" x14ac:dyDescent="0.15">
      <c r="A46" s="488"/>
      <c r="B46" s="488"/>
      <c r="C46" s="488"/>
      <c r="D46" s="488"/>
      <c r="E46" s="488"/>
      <c r="F46" s="488"/>
      <c r="G46" s="488"/>
      <c r="H46" s="488"/>
      <c r="I46" s="488"/>
      <c r="J46" s="488"/>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c r="IR46" s="342"/>
      <c r="IS46" s="342"/>
      <c r="IT46" s="342"/>
      <c r="IU46" s="342"/>
      <c r="IV46" s="342"/>
    </row>
  </sheetData>
  <mergeCells count="6">
    <mergeCell ref="A4:I4"/>
    <mergeCell ref="B14:B15"/>
    <mergeCell ref="C14:D14"/>
    <mergeCell ref="E14:F14"/>
    <mergeCell ref="G14:H14"/>
    <mergeCell ref="I14:I15"/>
  </mergeCells>
  <phoneticPr fontId="1"/>
  <pageMargins left="0.7" right="0.7" top="0.75" bottom="0.75" header="0.3" footer="0.3"/>
  <pageSetup paperSize="9" scale="77"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R28"/>
  <sheetViews>
    <sheetView view="pageBreakPreview" zoomScale="75" zoomScaleNormal="100" workbookViewId="0">
      <selection activeCell="E24" sqref="E24:Q24"/>
    </sheetView>
  </sheetViews>
  <sheetFormatPr defaultRowHeight="20.100000000000001" customHeight="1" x14ac:dyDescent="0.15"/>
  <cols>
    <col min="1" max="1" width="1.625" style="121" customWidth="1"/>
    <col min="2" max="2" width="16.5" style="121" customWidth="1"/>
    <col min="3" max="4" width="1.25" style="121" customWidth="1"/>
    <col min="5" max="6" width="3.625" style="121" customWidth="1"/>
    <col min="7" max="10" width="5.625" style="121" customWidth="1"/>
    <col min="11" max="11" width="8" style="121" customWidth="1"/>
    <col min="12" max="16" width="5.625" style="121" customWidth="1"/>
    <col min="17" max="17" width="5.25" style="121" customWidth="1"/>
    <col min="18" max="18" width="1.125" style="121" customWidth="1"/>
    <col min="19" max="16384" width="9" style="121"/>
  </cols>
  <sheetData>
    <row r="1" spans="1:18" ht="24.95" customHeight="1" x14ac:dyDescent="0.15">
      <c r="B1" s="121" t="s">
        <v>555</v>
      </c>
    </row>
    <row r="2" spans="1:18" ht="24.95" customHeight="1" x14ac:dyDescent="0.15">
      <c r="B2" s="657" t="s">
        <v>314</v>
      </c>
      <c r="C2" s="657"/>
      <c r="D2" s="657"/>
      <c r="E2" s="657"/>
      <c r="F2" s="657"/>
      <c r="G2" s="657"/>
      <c r="H2" s="657"/>
      <c r="I2" s="657"/>
      <c r="J2" s="657"/>
      <c r="K2" s="657"/>
      <c r="L2" s="657"/>
      <c r="M2" s="657"/>
      <c r="N2" s="657"/>
      <c r="O2" s="657"/>
      <c r="P2" s="657"/>
      <c r="Q2" s="657"/>
    </row>
    <row r="3" spans="1:18" ht="38.25" customHeight="1" x14ac:dyDescent="0.15"/>
    <row r="4" spans="1:18" ht="24.95" customHeight="1" x14ac:dyDescent="0.15">
      <c r="B4" s="1" t="s">
        <v>315</v>
      </c>
      <c r="C4" s="1"/>
      <c r="D4" s="1"/>
      <c r="E4" s="1"/>
    </row>
    <row r="5" spans="1:18" ht="24.95" customHeight="1" x14ac:dyDescent="0.15"/>
    <row r="6" spans="1:18" ht="28.5" customHeight="1" x14ac:dyDescent="0.15">
      <c r="I6" s="658" t="s">
        <v>316</v>
      </c>
      <c r="J6" s="658"/>
      <c r="K6" s="659" t="str">
        <f>'（別表２第１号様式）交付申請書'!J6</f>
        <v>〇△□株式会社</v>
      </c>
      <c r="L6" s="659"/>
      <c r="M6" s="659"/>
      <c r="N6" s="659"/>
      <c r="O6" s="659"/>
      <c r="P6" s="659"/>
      <c r="Q6" s="659"/>
    </row>
    <row r="7" spans="1:18" ht="28.5" customHeight="1" x14ac:dyDescent="0.15">
      <c r="I7" s="658"/>
      <c r="J7" s="658"/>
      <c r="K7" s="660" t="str">
        <f>'（別表２第１号様式）交付申請書'!J7</f>
        <v>大阪たろう</v>
      </c>
      <c r="L7" s="660"/>
      <c r="M7" s="660"/>
      <c r="N7" s="660"/>
      <c r="O7" s="660"/>
      <c r="P7" s="660"/>
      <c r="Q7" s="122" t="s">
        <v>299</v>
      </c>
    </row>
    <row r="8" spans="1:18" ht="24.95" customHeight="1" x14ac:dyDescent="0.15"/>
    <row r="9" spans="1:18" ht="24.95" customHeight="1" x14ac:dyDescent="0.15"/>
    <row r="10" spans="1:18" ht="24.95" customHeight="1" x14ac:dyDescent="0.15">
      <c r="B10" s="1" t="s">
        <v>317</v>
      </c>
      <c r="C10" s="1"/>
      <c r="D10" s="1"/>
      <c r="E10" s="1"/>
      <c r="F10" s="1"/>
      <c r="G10" s="1"/>
    </row>
    <row r="11" spans="1:18" ht="24.95" customHeight="1" x14ac:dyDescent="0.15"/>
    <row r="12" spans="1:18" ht="24.95" customHeight="1" x14ac:dyDescent="0.15">
      <c r="A12" s="1"/>
      <c r="B12" s="661" t="s">
        <v>303</v>
      </c>
      <c r="C12" s="661"/>
      <c r="D12" s="661"/>
      <c r="E12" s="661"/>
      <c r="F12" s="661"/>
      <c r="G12" s="661"/>
      <c r="H12" s="661"/>
      <c r="I12" s="661"/>
      <c r="J12" s="661"/>
      <c r="K12" s="661"/>
      <c r="L12" s="661"/>
      <c r="M12" s="661"/>
      <c r="N12" s="661"/>
      <c r="O12" s="661"/>
      <c r="P12" s="661"/>
      <c r="Q12" s="661"/>
      <c r="R12" s="1"/>
    </row>
    <row r="13" spans="1:18" ht="24.95" customHeight="1" x14ac:dyDescent="0.15">
      <c r="A13" s="1"/>
      <c r="B13" s="1"/>
      <c r="C13" s="1"/>
      <c r="D13" s="1"/>
      <c r="E13" s="1"/>
      <c r="F13" s="1"/>
      <c r="G13" s="1"/>
      <c r="H13" s="1"/>
      <c r="I13" s="1"/>
      <c r="J13" s="1"/>
      <c r="K13" s="1"/>
      <c r="L13" s="1"/>
      <c r="M13" s="1"/>
      <c r="N13" s="1"/>
      <c r="O13" s="1"/>
      <c r="P13" s="1"/>
      <c r="Q13" s="1"/>
      <c r="R13" s="1"/>
    </row>
    <row r="14" spans="1:18" ht="9.75" customHeight="1" x14ac:dyDescent="0.15">
      <c r="A14" s="38"/>
      <c r="B14" s="61"/>
      <c r="C14" s="63"/>
      <c r="D14" s="61"/>
      <c r="E14" s="61"/>
      <c r="F14" s="61"/>
      <c r="G14" s="61"/>
      <c r="H14" s="61"/>
      <c r="I14" s="61"/>
      <c r="J14" s="61"/>
      <c r="K14" s="61"/>
      <c r="L14" s="61"/>
      <c r="M14" s="61"/>
      <c r="N14" s="61"/>
      <c r="O14" s="61"/>
      <c r="P14" s="61"/>
      <c r="Q14" s="61"/>
      <c r="R14" s="63"/>
    </row>
    <row r="15" spans="1:18" ht="27" customHeight="1" x14ac:dyDescent="0.15">
      <c r="A15" s="45"/>
      <c r="B15" s="123" t="s">
        <v>318</v>
      </c>
      <c r="C15" s="124"/>
      <c r="D15" s="1"/>
      <c r="E15" s="662"/>
      <c r="F15" s="662"/>
      <c r="G15" s="662"/>
      <c r="H15" s="661" t="s">
        <v>319</v>
      </c>
      <c r="I15" s="661"/>
      <c r="J15" s="661"/>
      <c r="K15" s="661"/>
      <c r="L15" s="661"/>
      <c r="M15" s="662"/>
      <c r="N15" s="662"/>
      <c r="O15" s="661" t="s">
        <v>320</v>
      </c>
      <c r="P15" s="661"/>
      <c r="Q15" s="661"/>
      <c r="R15" s="124"/>
    </row>
    <row r="16" spans="1:18" ht="9.75" customHeight="1" x14ac:dyDescent="0.15">
      <c r="A16" s="46"/>
      <c r="B16" s="125"/>
      <c r="C16" s="126"/>
      <c r="D16" s="125"/>
      <c r="E16" s="125"/>
      <c r="F16" s="125"/>
      <c r="G16" s="125"/>
      <c r="H16" s="125"/>
      <c r="I16" s="125"/>
      <c r="J16" s="125"/>
      <c r="K16" s="125"/>
      <c r="L16" s="125"/>
      <c r="M16" s="125"/>
      <c r="N16" s="125"/>
      <c r="O16" s="125"/>
      <c r="P16" s="125"/>
      <c r="Q16" s="125"/>
      <c r="R16" s="126"/>
    </row>
    <row r="17" spans="1:18" ht="9.75" customHeight="1" x14ac:dyDescent="0.15">
      <c r="A17" s="38"/>
      <c r="B17" s="61"/>
      <c r="C17" s="63"/>
      <c r="D17" s="61"/>
      <c r="E17" s="61"/>
      <c r="F17" s="61"/>
      <c r="G17" s="61"/>
      <c r="H17" s="61"/>
      <c r="I17" s="61"/>
      <c r="J17" s="61"/>
      <c r="K17" s="61"/>
      <c r="L17" s="61"/>
      <c r="M17" s="61"/>
      <c r="N17" s="61"/>
      <c r="O17" s="61"/>
      <c r="P17" s="61"/>
      <c r="Q17" s="61"/>
      <c r="R17" s="63"/>
    </row>
    <row r="18" spans="1:18" ht="27" customHeight="1" x14ac:dyDescent="0.15">
      <c r="A18" s="45"/>
      <c r="B18" s="123" t="s">
        <v>321</v>
      </c>
      <c r="C18" s="124"/>
      <c r="D18" s="1"/>
      <c r="E18" s="127"/>
      <c r="F18" s="127"/>
      <c r="G18" s="65" t="s">
        <v>322</v>
      </c>
      <c r="H18" s="65" t="s">
        <v>323</v>
      </c>
      <c r="I18" s="65" t="s">
        <v>324</v>
      </c>
      <c r="J18" s="65" t="s">
        <v>325</v>
      </c>
      <c r="K18" s="194" t="s">
        <v>49</v>
      </c>
      <c r="L18" s="127" t="s">
        <v>338</v>
      </c>
      <c r="M18" s="653"/>
      <c r="N18" s="653"/>
      <c r="O18" s="653"/>
      <c r="P18" s="127" t="s">
        <v>326</v>
      </c>
      <c r="Q18" s="127"/>
      <c r="R18" s="124"/>
    </row>
    <row r="19" spans="1:18" ht="9.75" customHeight="1" x14ac:dyDescent="0.15">
      <c r="A19" s="46"/>
      <c r="B19" s="125"/>
      <c r="C19" s="126"/>
      <c r="D19" s="125"/>
      <c r="E19" s="125"/>
      <c r="F19" s="125"/>
      <c r="G19" s="125"/>
      <c r="H19" s="125"/>
      <c r="I19" s="125"/>
      <c r="J19" s="125"/>
      <c r="K19" s="125"/>
      <c r="L19" s="125"/>
      <c r="M19" s="125"/>
      <c r="N19" s="125"/>
      <c r="O19" s="125"/>
      <c r="P19" s="125"/>
      <c r="Q19" s="125"/>
      <c r="R19" s="126"/>
    </row>
    <row r="20" spans="1:18" ht="9.75" customHeight="1" x14ac:dyDescent="0.15">
      <c r="A20" s="38"/>
      <c r="B20" s="61"/>
      <c r="C20" s="63"/>
      <c r="D20" s="61"/>
      <c r="E20" s="61"/>
      <c r="F20" s="61"/>
      <c r="G20" s="61"/>
      <c r="H20" s="61"/>
      <c r="I20" s="61"/>
      <c r="J20" s="61"/>
      <c r="K20" s="61"/>
      <c r="L20" s="61"/>
      <c r="M20" s="61"/>
      <c r="N20" s="61"/>
      <c r="O20" s="61"/>
      <c r="P20" s="61"/>
      <c r="Q20" s="61"/>
      <c r="R20" s="63"/>
    </row>
    <row r="21" spans="1:18" ht="27" customHeight="1" x14ac:dyDescent="0.15">
      <c r="A21" s="45"/>
      <c r="B21" s="123" t="s">
        <v>327</v>
      </c>
      <c r="C21" s="124"/>
      <c r="D21" s="1"/>
      <c r="E21" s="655"/>
      <c r="F21" s="656"/>
      <c r="G21" s="656"/>
      <c r="H21" s="656"/>
      <c r="I21" s="1"/>
      <c r="J21" s="1"/>
      <c r="K21" s="1"/>
      <c r="L21" s="1"/>
      <c r="M21" s="1"/>
      <c r="N21" s="1"/>
      <c r="O21" s="1"/>
      <c r="P21" s="1"/>
      <c r="Q21" s="1"/>
      <c r="R21" s="124"/>
    </row>
    <row r="22" spans="1:18" ht="9.75" customHeight="1" x14ac:dyDescent="0.15">
      <c r="A22" s="46"/>
      <c r="B22" s="125"/>
      <c r="C22" s="126"/>
      <c r="D22" s="125"/>
      <c r="E22" s="125"/>
      <c r="F22" s="125"/>
      <c r="G22" s="125"/>
      <c r="H22" s="125"/>
      <c r="I22" s="125"/>
      <c r="J22" s="125"/>
      <c r="K22" s="125"/>
      <c r="L22" s="125"/>
      <c r="M22" s="125"/>
      <c r="N22" s="125"/>
      <c r="O22" s="125"/>
      <c r="P22" s="125"/>
      <c r="Q22" s="125"/>
      <c r="R22" s="126"/>
    </row>
    <row r="23" spans="1:18" ht="9.75" customHeight="1" x14ac:dyDescent="0.15">
      <c r="A23" s="38"/>
      <c r="B23" s="61"/>
      <c r="C23" s="63"/>
      <c r="D23" s="61"/>
      <c r="E23" s="61"/>
      <c r="F23" s="61"/>
      <c r="G23" s="61"/>
      <c r="H23" s="61"/>
      <c r="I23" s="61"/>
      <c r="J23" s="61"/>
      <c r="K23" s="61"/>
      <c r="L23" s="61"/>
      <c r="M23" s="61"/>
      <c r="N23" s="61"/>
      <c r="O23" s="61"/>
      <c r="P23" s="61"/>
      <c r="Q23" s="61"/>
      <c r="R23" s="63"/>
    </row>
    <row r="24" spans="1:18" ht="27" customHeight="1" x14ac:dyDescent="0.15">
      <c r="A24" s="45"/>
      <c r="B24" s="123" t="s">
        <v>550</v>
      </c>
      <c r="C24" s="124"/>
      <c r="D24" s="1"/>
      <c r="E24" s="654"/>
      <c r="F24" s="654"/>
      <c r="G24" s="654"/>
      <c r="H24" s="654"/>
      <c r="I24" s="654"/>
      <c r="J24" s="654"/>
      <c r="K24" s="654"/>
      <c r="L24" s="654"/>
      <c r="M24" s="654"/>
      <c r="N24" s="654"/>
      <c r="O24" s="654"/>
      <c r="P24" s="654"/>
      <c r="Q24" s="654"/>
      <c r="R24" s="124"/>
    </row>
    <row r="25" spans="1:18" ht="9.75" customHeight="1" x14ac:dyDescent="0.15">
      <c r="A25" s="45"/>
      <c r="B25" s="1"/>
      <c r="C25" s="124"/>
      <c r="D25" s="1"/>
      <c r="E25" s="1"/>
      <c r="F25" s="1"/>
      <c r="G25" s="1"/>
      <c r="H25" s="1"/>
      <c r="I25" s="1"/>
      <c r="J25" s="1"/>
      <c r="K25" s="1"/>
      <c r="L25" s="1"/>
      <c r="M25" s="1"/>
      <c r="N25" s="1"/>
      <c r="O25" s="1"/>
      <c r="P25" s="1"/>
      <c r="Q25" s="1"/>
      <c r="R25" s="124"/>
    </row>
    <row r="26" spans="1:18" ht="9.75" customHeight="1" x14ac:dyDescent="0.15">
      <c r="A26" s="140"/>
      <c r="B26" s="142"/>
      <c r="C26" s="193"/>
      <c r="D26" s="142"/>
      <c r="E26" s="142"/>
      <c r="F26" s="142"/>
      <c r="G26" s="142"/>
      <c r="H26" s="142"/>
      <c r="I26" s="142"/>
      <c r="J26" s="142"/>
      <c r="K26" s="142"/>
      <c r="L26" s="142"/>
      <c r="M26" s="142"/>
      <c r="N26" s="142"/>
      <c r="O26" s="142"/>
      <c r="P26" s="142"/>
      <c r="Q26" s="142"/>
      <c r="R26" s="193"/>
    </row>
    <row r="27" spans="1:18" ht="27" customHeight="1" x14ac:dyDescent="0.15">
      <c r="A27" s="45"/>
      <c r="B27" s="123" t="s">
        <v>328</v>
      </c>
      <c r="C27" s="124"/>
      <c r="D27" s="1"/>
      <c r="E27" s="654"/>
      <c r="F27" s="654"/>
      <c r="G27" s="654"/>
      <c r="H27" s="654"/>
      <c r="I27" s="654"/>
      <c r="J27" s="654"/>
      <c r="K27" s="654"/>
      <c r="L27" s="654"/>
      <c r="M27" s="654"/>
      <c r="N27" s="654"/>
      <c r="O27" s="654"/>
      <c r="P27" s="654"/>
      <c r="Q27" s="654"/>
      <c r="R27" s="124"/>
    </row>
    <row r="28" spans="1:18" ht="9.75" customHeight="1" x14ac:dyDescent="0.15">
      <c r="A28" s="46"/>
      <c r="B28" s="125"/>
      <c r="C28" s="126"/>
      <c r="D28" s="125"/>
      <c r="E28" s="125"/>
      <c r="F28" s="125"/>
      <c r="G28" s="125"/>
      <c r="H28" s="125"/>
      <c r="I28" s="125"/>
      <c r="J28" s="125"/>
      <c r="K28" s="125"/>
      <c r="L28" s="125"/>
      <c r="M28" s="125"/>
      <c r="N28" s="125"/>
      <c r="O28" s="125"/>
      <c r="P28" s="125"/>
      <c r="Q28" s="125"/>
      <c r="R28" s="126"/>
    </row>
  </sheetData>
  <sheetProtection formatCells="0"/>
  <protectedRanges>
    <protectedRange sqref="E15:G15 M15:N15 E18:Q18 E21:H21 E24:Q24 E27:Q27" name="範囲1"/>
  </protectedRanges>
  <mergeCells count="13">
    <mergeCell ref="M18:O18"/>
    <mergeCell ref="E24:Q24"/>
    <mergeCell ref="E21:H21"/>
    <mergeCell ref="E27:Q27"/>
    <mergeCell ref="B2:Q2"/>
    <mergeCell ref="I6:J7"/>
    <mergeCell ref="K6:Q6"/>
    <mergeCell ref="K7:P7"/>
    <mergeCell ref="B12:Q12"/>
    <mergeCell ref="E15:G15"/>
    <mergeCell ref="H15:L15"/>
    <mergeCell ref="M15:N15"/>
    <mergeCell ref="O15:Q15"/>
  </mergeCells>
  <phoneticPr fontId="1"/>
  <dataValidations count="1">
    <dataValidation imeMode="halfKatakana" allowBlank="1" showInputMessage="1" showErrorMessage="1" sqref="E24:Q24" xr:uid="{00000000-0002-0000-0700-000000000000}"/>
  </dataValidations>
  <pageMargins left="0.95" right="0.2" top="1" bottom="1" header="0.51200000000000001" footer="0.51200000000000001"/>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B1:I25"/>
  <sheetViews>
    <sheetView view="pageBreakPreview" zoomScale="70" zoomScaleNormal="100" zoomScaleSheetLayoutView="70" workbookViewId="0">
      <selection activeCell="E24" sqref="E24:Q24"/>
    </sheetView>
  </sheetViews>
  <sheetFormatPr defaultRowHeight="24" customHeight="1" x14ac:dyDescent="0.15"/>
  <cols>
    <col min="1" max="1" width="2.5" style="1" customWidth="1"/>
    <col min="2" max="2" width="2.625" style="1" customWidth="1"/>
    <col min="3" max="3" width="29.375" style="1" customWidth="1"/>
    <col min="4" max="4" width="20.125" style="1" customWidth="1"/>
    <col min="5" max="6" width="2.625" style="1" customWidth="1"/>
    <col min="7" max="7" width="7.625" style="1" customWidth="1"/>
    <col min="8" max="8" width="36.5" style="1" customWidth="1"/>
    <col min="9" max="9" width="30.625" style="1" customWidth="1"/>
    <col min="10" max="16384" width="9" style="1"/>
  </cols>
  <sheetData>
    <row r="1" spans="2:9" ht="24" customHeight="1" x14ac:dyDescent="0.15">
      <c r="C1" s="1" t="s">
        <v>556</v>
      </c>
    </row>
    <row r="2" spans="2:9" ht="9.75" customHeight="1" x14ac:dyDescent="0.15"/>
    <row r="3" spans="2:9" ht="21.95" customHeight="1" x14ac:dyDescent="0.15">
      <c r="B3" s="129"/>
      <c r="C3" s="663" t="s">
        <v>215</v>
      </c>
      <c r="D3" s="663"/>
      <c r="E3" s="134"/>
      <c r="F3" s="131"/>
      <c r="G3" s="667"/>
      <c r="H3" s="667"/>
      <c r="I3" s="668"/>
    </row>
    <row r="4" spans="2:9" ht="21.95" customHeight="1" x14ac:dyDescent="0.15">
      <c r="B4" s="135"/>
      <c r="C4" s="664" t="s">
        <v>47</v>
      </c>
      <c r="D4" s="664"/>
      <c r="E4" s="136"/>
      <c r="F4" s="137"/>
      <c r="G4" s="669"/>
      <c r="H4" s="669"/>
      <c r="I4" s="670"/>
    </row>
    <row r="5" spans="2:9" ht="21.95" customHeight="1" x14ac:dyDescent="0.15">
      <c r="B5" s="132"/>
      <c r="C5" s="665" t="s">
        <v>124</v>
      </c>
      <c r="D5" s="665"/>
      <c r="E5" s="138"/>
      <c r="F5" s="133"/>
      <c r="G5" s="671"/>
      <c r="H5" s="671"/>
      <c r="I5" s="672"/>
    </row>
    <row r="6" spans="2:9" ht="21.95" customHeight="1" x14ac:dyDescent="0.15">
      <c r="B6" s="129"/>
      <c r="C6" s="663" t="s">
        <v>217</v>
      </c>
      <c r="D6" s="663"/>
      <c r="E6" s="134"/>
      <c r="F6" s="131"/>
      <c r="G6" s="667"/>
      <c r="H6" s="667"/>
      <c r="I6" s="668"/>
    </row>
    <row r="7" spans="2:9" ht="21.95" customHeight="1" x14ac:dyDescent="0.15">
      <c r="B7" s="135"/>
      <c r="C7" s="675" t="s">
        <v>216</v>
      </c>
      <c r="D7" s="675"/>
      <c r="E7" s="136"/>
      <c r="F7" s="137"/>
      <c r="G7" s="669"/>
      <c r="H7" s="669"/>
      <c r="I7" s="670"/>
    </row>
    <row r="8" spans="2:9" ht="21.95" customHeight="1" x14ac:dyDescent="0.15">
      <c r="B8" s="140"/>
      <c r="C8" s="666" t="s">
        <v>68</v>
      </c>
      <c r="D8" s="666"/>
      <c r="E8" s="141"/>
      <c r="F8" s="142"/>
      <c r="G8" s="673"/>
      <c r="H8" s="673"/>
      <c r="I8" s="674"/>
    </row>
    <row r="9" spans="2:9" ht="21.95" customHeight="1" x14ac:dyDescent="0.15">
      <c r="B9" s="129"/>
      <c r="C9" s="680" t="s">
        <v>126</v>
      </c>
      <c r="D9" s="680"/>
      <c r="E9" s="130"/>
      <c r="F9" s="131"/>
      <c r="G9" s="667"/>
      <c r="H9" s="667"/>
      <c r="I9" s="668"/>
    </row>
    <row r="10" spans="2:9" ht="21.95" customHeight="1" x14ac:dyDescent="0.15">
      <c r="B10" s="135"/>
      <c r="C10" s="681" t="s">
        <v>127</v>
      </c>
      <c r="D10" s="681"/>
      <c r="E10" s="139"/>
      <c r="F10" s="137"/>
      <c r="G10" s="669"/>
      <c r="H10" s="669"/>
      <c r="I10" s="670"/>
    </row>
    <row r="11" spans="2:9" ht="21.95" customHeight="1" x14ac:dyDescent="0.15">
      <c r="B11" s="132"/>
      <c r="C11" s="665" t="s">
        <v>125</v>
      </c>
      <c r="D11" s="665"/>
      <c r="E11" s="138"/>
      <c r="F11" s="133"/>
      <c r="G11" s="678"/>
      <c r="H11" s="678"/>
      <c r="I11" s="679"/>
    </row>
    <row r="12" spans="2:9" ht="21.95" customHeight="1" x14ac:dyDescent="0.15">
      <c r="B12" s="38"/>
      <c r="C12" s="682" t="s">
        <v>128</v>
      </c>
      <c r="D12" s="682"/>
      <c r="E12" s="60"/>
      <c r="F12" s="61"/>
      <c r="G12" s="683"/>
      <c r="H12" s="683"/>
      <c r="I12" s="684"/>
    </row>
    <row r="13" spans="2:9" ht="21.95" customHeight="1" x14ac:dyDescent="0.15">
      <c r="B13" s="129"/>
      <c r="C13" s="680" t="s">
        <v>129</v>
      </c>
      <c r="D13" s="680"/>
      <c r="E13" s="130"/>
      <c r="F13" s="131"/>
      <c r="G13" s="667"/>
      <c r="H13" s="667"/>
      <c r="I13" s="668"/>
    </row>
    <row r="14" spans="2:9" ht="21.95" customHeight="1" x14ac:dyDescent="0.15">
      <c r="B14" s="132"/>
      <c r="C14" s="665" t="s">
        <v>125</v>
      </c>
      <c r="D14" s="665"/>
      <c r="E14" s="138"/>
      <c r="F14" s="133"/>
      <c r="G14" s="678"/>
      <c r="H14" s="678"/>
      <c r="I14" s="679"/>
    </row>
    <row r="15" spans="2:9" ht="12.75" customHeight="1" x14ac:dyDescent="0.15"/>
    <row r="16" spans="2:9" ht="21.95" customHeight="1" x14ac:dyDescent="0.15">
      <c r="B16" s="1" t="s">
        <v>199</v>
      </c>
    </row>
    <row r="17" spans="2:9" ht="21.95" customHeight="1" x14ac:dyDescent="0.15">
      <c r="B17" s="38"/>
      <c r="C17" s="61"/>
      <c r="D17" s="59" t="s">
        <v>202</v>
      </c>
      <c r="E17" s="61"/>
      <c r="F17" s="38"/>
      <c r="G17" s="59" t="s">
        <v>200</v>
      </c>
      <c r="H17" s="676" t="s">
        <v>201</v>
      </c>
      <c r="I17" s="677"/>
    </row>
    <row r="18" spans="2:9" ht="21.95" customHeight="1" x14ac:dyDescent="0.15">
      <c r="B18" s="129"/>
      <c r="C18" s="161" t="s">
        <v>146</v>
      </c>
      <c r="D18" s="178" t="s">
        <v>203</v>
      </c>
      <c r="E18" s="131"/>
      <c r="F18" s="129"/>
      <c r="G18" s="246"/>
      <c r="H18" s="129" t="str">
        <f>別添１!G3</f>
        <v/>
      </c>
      <c r="I18" s="180"/>
    </row>
    <row r="19" spans="2:9" ht="21.95" customHeight="1" x14ac:dyDescent="0.15">
      <c r="B19" s="135"/>
      <c r="C19" s="163" t="s">
        <v>197</v>
      </c>
      <c r="D19" s="181" t="s">
        <v>337</v>
      </c>
      <c r="E19" s="137"/>
      <c r="F19" s="135"/>
      <c r="G19" s="247"/>
      <c r="H19" s="164" t="str">
        <f>別添１!G11</f>
        <v/>
      </c>
      <c r="I19" s="182" t="str">
        <f>別添１!H11</f>
        <v/>
      </c>
    </row>
    <row r="20" spans="2:9" ht="21.95" customHeight="1" x14ac:dyDescent="0.15">
      <c r="B20" s="135"/>
      <c r="C20" s="183" t="s">
        <v>138</v>
      </c>
      <c r="D20" s="181" t="s">
        <v>513</v>
      </c>
      <c r="E20" s="137"/>
      <c r="F20" s="135"/>
      <c r="G20" s="247"/>
      <c r="H20" s="164" t="str">
        <f>別添１!G36</f>
        <v/>
      </c>
      <c r="I20" s="182"/>
    </row>
    <row r="21" spans="2:9" ht="21.95" customHeight="1" x14ac:dyDescent="0.15">
      <c r="B21" s="132"/>
      <c r="C21" s="160" t="s">
        <v>198</v>
      </c>
      <c r="D21" s="184" t="s">
        <v>204</v>
      </c>
      <c r="E21" s="133"/>
      <c r="F21" s="132"/>
      <c r="G21" s="248"/>
      <c r="H21" s="132" t="str">
        <f>別添１!G45</f>
        <v/>
      </c>
      <c r="I21" s="186"/>
    </row>
    <row r="23" spans="2:9" ht="21.95" customHeight="1" x14ac:dyDescent="0.15">
      <c r="B23" s="129"/>
      <c r="C23" s="187" t="s">
        <v>412</v>
      </c>
      <c r="D23" s="188" t="s">
        <v>29</v>
      </c>
      <c r="E23" s="180"/>
      <c r="F23" s="131"/>
      <c r="G23" s="246"/>
      <c r="H23" s="179" t="str">
        <f>IF(G23="","",IF(G23=1,"有",IF(G23=2,"無","再度入力数値を確認してください。")))</f>
        <v/>
      </c>
    </row>
    <row r="24" spans="2:9" ht="21.95" customHeight="1" x14ac:dyDescent="0.15">
      <c r="B24" s="135"/>
      <c r="C24" s="162" t="s">
        <v>32</v>
      </c>
      <c r="D24" s="189" t="s">
        <v>29</v>
      </c>
      <c r="E24" s="182"/>
      <c r="F24" s="137"/>
      <c r="G24" s="247"/>
      <c r="H24" s="190"/>
    </row>
    <row r="25" spans="2:9" ht="21.95" customHeight="1" x14ac:dyDescent="0.15">
      <c r="B25" s="132"/>
      <c r="C25" s="191" t="s">
        <v>33</v>
      </c>
      <c r="D25" s="192" t="s">
        <v>29</v>
      </c>
      <c r="E25" s="186"/>
      <c r="F25" s="133"/>
      <c r="G25" s="248"/>
      <c r="H25" s="185"/>
    </row>
  </sheetData>
  <protectedRanges>
    <protectedRange sqref="G3:I14 G18:G21 G23" name="範囲1"/>
  </protectedRanges>
  <mergeCells count="25">
    <mergeCell ref="H17:I17"/>
    <mergeCell ref="C14:D14"/>
    <mergeCell ref="G14:I14"/>
    <mergeCell ref="C9:D9"/>
    <mergeCell ref="G9:I9"/>
    <mergeCell ref="G10:I10"/>
    <mergeCell ref="G13:I13"/>
    <mergeCell ref="C10:D10"/>
    <mergeCell ref="C11:D11"/>
    <mergeCell ref="C12:D12"/>
    <mergeCell ref="G11:I11"/>
    <mergeCell ref="G12:I12"/>
    <mergeCell ref="C13:D13"/>
    <mergeCell ref="C3:D3"/>
    <mergeCell ref="C4:D4"/>
    <mergeCell ref="C5:D5"/>
    <mergeCell ref="C8:D8"/>
    <mergeCell ref="G3:I3"/>
    <mergeCell ref="G4:I4"/>
    <mergeCell ref="G7:I7"/>
    <mergeCell ref="G6:I6"/>
    <mergeCell ref="G5:I5"/>
    <mergeCell ref="G8:I8"/>
    <mergeCell ref="C7:D7"/>
    <mergeCell ref="C6:D6"/>
  </mergeCells>
  <phoneticPr fontId="1"/>
  <dataValidations count="1">
    <dataValidation imeMode="halfAlpha" allowBlank="1" showInputMessage="1" showErrorMessage="1" sqref="G11:I11 G14:I14 G10:I10" xr:uid="{00000000-0002-0000-0800-000000000000}"/>
  </dataValidations>
  <pageMargins left="0.44" right="0.44" top="1.08" bottom="0.26" header="0.51200000000000001" footer="0.16"/>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B1:H53"/>
  <sheetViews>
    <sheetView view="pageBreakPreview" zoomScaleNormal="100" workbookViewId="0">
      <selection activeCell="E24" sqref="E24:Q24"/>
    </sheetView>
  </sheetViews>
  <sheetFormatPr defaultColWidth="23.25" defaultRowHeight="13.5" customHeight="1" x14ac:dyDescent="0.15"/>
  <cols>
    <col min="1" max="1" width="3.125" customWidth="1"/>
    <col min="2" max="2" width="9.625" customWidth="1"/>
    <col min="3" max="3" width="11.25" customWidth="1"/>
    <col min="4" max="4" width="76" customWidth="1"/>
    <col min="5" max="5" width="16.875" customWidth="1"/>
    <col min="6" max="6" width="2.75" customWidth="1"/>
    <col min="7" max="7" width="12" customWidth="1"/>
    <col min="8" max="8" width="15.5" customWidth="1"/>
    <col min="9" max="9" width="2.875" customWidth="1"/>
  </cols>
  <sheetData>
    <row r="1" spans="2:8" ht="13.5" customHeight="1" thickBot="1" x14ac:dyDescent="0.2">
      <c r="B1" t="s">
        <v>555</v>
      </c>
    </row>
    <row r="2" spans="2:8" ht="13.5" customHeight="1" thickBot="1" x14ac:dyDescent="0.2">
      <c r="B2" s="234"/>
      <c r="C2" s="235" t="s">
        <v>147</v>
      </c>
      <c r="D2" s="224" t="s">
        <v>148</v>
      </c>
      <c r="E2" s="221"/>
    </row>
    <row r="3" spans="2:8" ht="13.5" customHeight="1" x14ac:dyDescent="0.15">
      <c r="B3" s="685" t="s">
        <v>195</v>
      </c>
      <c r="C3" s="236">
        <v>1</v>
      </c>
      <c r="D3" s="222" t="s">
        <v>149</v>
      </c>
      <c r="E3" s="41"/>
      <c r="G3" s="48" t="str">
        <f>IF(基本情報!G18="","",IF(基本情報!G18&gt;=6,"再度入力数値を確認して下さい。",LOOKUP(基本情報!G18,C3:C7,D3:D7)))</f>
        <v/>
      </c>
    </row>
    <row r="4" spans="2:8" ht="13.5" customHeight="1" x14ac:dyDescent="0.15">
      <c r="B4" s="685"/>
      <c r="C4" s="237">
        <v>2</v>
      </c>
      <c r="D4" s="165" t="s">
        <v>150</v>
      </c>
      <c r="E4" s="42"/>
    </row>
    <row r="5" spans="2:8" ht="13.5" customHeight="1" x14ac:dyDescent="0.15">
      <c r="B5" s="685"/>
      <c r="C5" s="238">
        <v>3</v>
      </c>
      <c r="D5" s="166" t="s">
        <v>151</v>
      </c>
      <c r="E5" s="43"/>
    </row>
    <row r="6" spans="2:8" ht="13.5" customHeight="1" x14ac:dyDescent="0.15">
      <c r="B6" s="685"/>
      <c r="C6" s="238">
        <v>4</v>
      </c>
      <c r="D6" s="166" t="s">
        <v>152</v>
      </c>
      <c r="E6" s="43"/>
    </row>
    <row r="7" spans="2:8" ht="13.5" customHeight="1" thickBot="1" x14ac:dyDescent="0.2">
      <c r="B7" s="686"/>
      <c r="C7" s="239">
        <v>5</v>
      </c>
      <c r="D7" s="167" t="s">
        <v>153</v>
      </c>
      <c r="E7" s="43"/>
    </row>
    <row r="8" spans="2:8" ht="13.5" customHeight="1" x14ac:dyDescent="0.15">
      <c r="B8" s="44" t="s">
        <v>515</v>
      </c>
      <c r="D8" s="44"/>
      <c r="E8" s="44"/>
    </row>
    <row r="9" spans="2:8" ht="13.5" customHeight="1" thickBot="1" x14ac:dyDescent="0.2">
      <c r="C9" s="2"/>
      <c r="D9" s="2"/>
      <c r="E9" s="2"/>
    </row>
    <row r="10" spans="2:8" ht="13.5" customHeight="1" thickBot="1" x14ac:dyDescent="0.2">
      <c r="B10" s="234"/>
      <c r="C10" s="230" t="s">
        <v>147</v>
      </c>
      <c r="D10" s="228" t="s">
        <v>154</v>
      </c>
      <c r="E10" s="229" t="s">
        <v>155</v>
      </c>
    </row>
    <row r="11" spans="2:8" ht="13.5" customHeight="1" x14ac:dyDescent="0.15">
      <c r="B11" s="687" t="s">
        <v>196</v>
      </c>
      <c r="C11" s="231">
        <v>1</v>
      </c>
      <c r="D11" s="226" t="s">
        <v>156</v>
      </c>
      <c r="E11" s="227" t="s">
        <v>156</v>
      </c>
      <c r="G11" s="47" t="str">
        <f>IF(基本情報!G19="","",IF(基本情報!G19&gt;=25,"再度入力数値を確認して下さい。",LOOKUP(基本情報!G19,C11:C34,D11:D34)))</f>
        <v/>
      </c>
      <c r="H11" s="47" t="str">
        <f>IF(基本情報!G19="","",IF(基本情報!G19&gt;=25,"再度入力数値を確認して下さい。",LOOKUP(基本情報!G19,C11:C34,E11:E34)))</f>
        <v/>
      </c>
    </row>
    <row r="12" spans="2:8" ht="13.5" customHeight="1" x14ac:dyDescent="0.15">
      <c r="B12" s="685"/>
      <c r="C12" s="232">
        <v>2</v>
      </c>
      <c r="D12" s="173" t="s">
        <v>157</v>
      </c>
      <c r="E12" s="169" t="s">
        <v>158</v>
      </c>
    </row>
    <row r="13" spans="2:8" ht="13.5" customHeight="1" x14ac:dyDescent="0.15">
      <c r="B13" s="685"/>
      <c r="C13" s="232">
        <v>3</v>
      </c>
      <c r="D13" s="173" t="s">
        <v>159</v>
      </c>
      <c r="E13" s="170" t="s">
        <v>160</v>
      </c>
    </row>
    <row r="14" spans="2:8" ht="13.5" customHeight="1" x14ac:dyDescent="0.15">
      <c r="B14" s="685"/>
      <c r="C14" s="232">
        <v>4</v>
      </c>
      <c r="D14" s="173" t="s">
        <v>161</v>
      </c>
      <c r="E14" s="170" t="s">
        <v>160</v>
      </c>
    </row>
    <row r="15" spans="2:8" ht="13.5" customHeight="1" x14ac:dyDescent="0.15">
      <c r="B15" s="685"/>
      <c r="C15" s="232">
        <v>5</v>
      </c>
      <c r="D15" s="173" t="s">
        <v>162</v>
      </c>
      <c r="E15" s="170" t="s">
        <v>160</v>
      </c>
    </row>
    <row r="16" spans="2:8" ht="13.5" customHeight="1" x14ac:dyDescent="0.15">
      <c r="B16" s="685"/>
      <c r="C16" s="232">
        <v>6</v>
      </c>
      <c r="D16" s="173" t="s">
        <v>163</v>
      </c>
      <c r="E16" s="170" t="s">
        <v>160</v>
      </c>
    </row>
    <row r="17" spans="2:5" ht="13.5" customHeight="1" x14ac:dyDescent="0.15">
      <c r="B17" s="685"/>
      <c r="C17" s="232">
        <v>7</v>
      </c>
      <c r="D17" s="173" t="s">
        <v>164</v>
      </c>
      <c r="E17" s="169" t="s">
        <v>165</v>
      </c>
    </row>
    <row r="18" spans="2:5" ht="13.5" customHeight="1" x14ac:dyDescent="0.15">
      <c r="B18" s="685"/>
      <c r="C18" s="232">
        <v>8</v>
      </c>
      <c r="D18" s="173" t="s">
        <v>166</v>
      </c>
      <c r="E18" s="169" t="s">
        <v>167</v>
      </c>
    </row>
    <row r="19" spans="2:5" ht="13.5" customHeight="1" x14ac:dyDescent="0.15">
      <c r="B19" s="685"/>
      <c r="C19" s="232">
        <v>9</v>
      </c>
      <c r="D19" s="173" t="s">
        <v>168</v>
      </c>
      <c r="E19" s="169" t="s">
        <v>169</v>
      </c>
    </row>
    <row r="20" spans="2:5" ht="13.5" customHeight="1" x14ac:dyDescent="0.15">
      <c r="B20" s="685"/>
      <c r="C20" s="232">
        <v>10</v>
      </c>
      <c r="D20" s="173" t="s">
        <v>170</v>
      </c>
      <c r="E20" s="169" t="s">
        <v>171</v>
      </c>
    </row>
    <row r="21" spans="2:5" ht="13.5" customHeight="1" x14ac:dyDescent="0.15">
      <c r="B21" s="685"/>
      <c r="C21" s="232">
        <v>11</v>
      </c>
      <c r="D21" s="173" t="s">
        <v>172</v>
      </c>
      <c r="E21" s="170" t="s">
        <v>173</v>
      </c>
    </row>
    <row r="22" spans="2:5" ht="13.5" customHeight="1" x14ac:dyDescent="0.15">
      <c r="B22" s="685"/>
      <c r="C22" s="232">
        <v>12</v>
      </c>
      <c r="D22" s="173" t="s">
        <v>174</v>
      </c>
      <c r="E22" s="170" t="s">
        <v>173</v>
      </c>
    </row>
    <row r="23" spans="2:5" ht="13.5" customHeight="1" x14ac:dyDescent="0.15">
      <c r="B23" s="685"/>
      <c r="C23" s="232">
        <v>13</v>
      </c>
      <c r="D23" s="173" t="s">
        <v>175</v>
      </c>
      <c r="E23" s="170" t="s">
        <v>173</v>
      </c>
    </row>
    <row r="24" spans="2:5" ht="13.5" customHeight="1" x14ac:dyDescent="0.15">
      <c r="B24" s="685"/>
      <c r="C24" s="232">
        <v>14</v>
      </c>
      <c r="D24" s="173" t="s">
        <v>176</v>
      </c>
      <c r="E24" s="170" t="s">
        <v>173</v>
      </c>
    </row>
    <row r="25" spans="2:5" ht="13.5" customHeight="1" x14ac:dyDescent="0.15">
      <c r="B25" s="685"/>
      <c r="C25" s="232">
        <v>15</v>
      </c>
      <c r="D25" s="173" t="s">
        <v>177</v>
      </c>
      <c r="E25" s="169" t="s">
        <v>178</v>
      </c>
    </row>
    <row r="26" spans="2:5" ht="13.5" customHeight="1" x14ac:dyDescent="0.15">
      <c r="B26" s="685"/>
      <c r="C26" s="232">
        <v>16</v>
      </c>
      <c r="D26" s="173" t="s">
        <v>179</v>
      </c>
      <c r="E26" s="169" t="s">
        <v>180</v>
      </c>
    </row>
    <row r="27" spans="2:5" ht="13.5" customHeight="1" x14ac:dyDescent="0.15">
      <c r="B27" s="685"/>
      <c r="C27" s="232">
        <v>17</v>
      </c>
      <c r="D27" s="173" t="s">
        <v>181</v>
      </c>
      <c r="E27" s="169" t="s">
        <v>182</v>
      </c>
    </row>
    <row r="28" spans="2:5" ht="13.5" customHeight="1" x14ac:dyDescent="0.15">
      <c r="B28" s="685"/>
      <c r="C28" s="232">
        <v>18</v>
      </c>
      <c r="D28" s="173" t="s">
        <v>183</v>
      </c>
      <c r="E28" s="169" t="s">
        <v>184</v>
      </c>
    </row>
    <row r="29" spans="2:5" ht="13.5" customHeight="1" x14ac:dyDescent="0.15">
      <c r="B29" s="685"/>
      <c r="C29" s="232">
        <v>19</v>
      </c>
      <c r="D29" s="173" t="s">
        <v>185</v>
      </c>
      <c r="E29" s="169" t="s">
        <v>185</v>
      </c>
    </row>
    <row r="30" spans="2:5" ht="13.5" customHeight="1" x14ac:dyDescent="0.15">
      <c r="B30" s="685"/>
      <c r="C30" s="232">
        <v>20</v>
      </c>
      <c r="D30" s="173" t="s">
        <v>242</v>
      </c>
      <c r="E30" s="169" t="s">
        <v>186</v>
      </c>
    </row>
    <row r="31" spans="2:5" ht="13.5" customHeight="1" x14ac:dyDescent="0.15">
      <c r="B31" s="685"/>
      <c r="C31" s="232">
        <v>21</v>
      </c>
      <c r="D31" s="173" t="s">
        <v>243</v>
      </c>
      <c r="E31" s="169" t="s">
        <v>187</v>
      </c>
    </row>
    <row r="32" spans="2:5" ht="13.5" customHeight="1" x14ac:dyDescent="0.15">
      <c r="B32" s="685"/>
      <c r="C32" s="232">
        <v>22</v>
      </c>
      <c r="D32" s="173" t="s">
        <v>188</v>
      </c>
      <c r="E32" s="169" t="s">
        <v>144</v>
      </c>
    </row>
    <row r="33" spans="2:7" ht="13.5" customHeight="1" x14ac:dyDescent="0.15">
      <c r="B33" s="685"/>
      <c r="C33" s="232">
        <v>23</v>
      </c>
      <c r="D33" s="173" t="s">
        <v>189</v>
      </c>
      <c r="E33" s="169" t="s">
        <v>189</v>
      </c>
    </row>
    <row r="34" spans="2:7" ht="13.5" customHeight="1" thickBot="1" x14ac:dyDescent="0.2">
      <c r="B34" s="686"/>
      <c r="C34" s="233">
        <v>24</v>
      </c>
      <c r="D34" s="174" t="s">
        <v>190</v>
      </c>
      <c r="E34" s="172" t="s">
        <v>191</v>
      </c>
    </row>
    <row r="35" spans="2:7" ht="13.5" customHeight="1" thickBot="1" x14ac:dyDescent="0.2"/>
    <row r="36" spans="2:7" ht="13.5" customHeight="1" thickBot="1" x14ac:dyDescent="0.2">
      <c r="B36" s="234"/>
      <c r="C36" s="230" t="s">
        <v>147</v>
      </c>
      <c r="D36" s="224" t="s">
        <v>194</v>
      </c>
      <c r="G36" t="str">
        <f>IF(基本情報!G20="","",IF(基本情報!G20&gt;=7,"再度入力数値を確認して下さい。",LOOKUP(基本情報!G20,C37:C42,D37:D42)))</f>
        <v/>
      </c>
    </row>
    <row r="37" spans="2:7" ht="13.5" customHeight="1" x14ac:dyDescent="0.15">
      <c r="B37" s="688" t="s">
        <v>138</v>
      </c>
      <c r="C37" s="241">
        <v>1</v>
      </c>
      <c r="D37" s="240" t="s">
        <v>512</v>
      </c>
      <c r="E37" s="296"/>
    </row>
    <row r="38" spans="2:7" ht="13.5" customHeight="1" x14ac:dyDescent="0.15">
      <c r="B38" s="689"/>
      <c r="C38" s="242">
        <v>2</v>
      </c>
      <c r="D38" s="175" t="s">
        <v>145</v>
      </c>
      <c r="E38" s="296"/>
    </row>
    <row r="39" spans="2:7" ht="13.5" customHeight="1" x14ac:dyDescent="0.15">
      <c r="B39" s="689"/>
      <c r="C39" s="242">
        <v>3</v>
      </c>
      <c r="D39" s="175" t="s">
        <v>30</v>
      </c>
      <c r="E39" s="296"/>
    </row>
    <row r="40" spans="2:7" ht="13.5" customHeight="1" x14ac:dyDescent="0.15">
      <c r="B40" s="689"/>
      <c r="C40" s="242">
        <v>4</v>
      </c>
      <c r="D40" s="175" t="s">
        <v>214</v>
      </c>
      <c r="E40" s="296"/>
    </row>
    <row r="41" spans="2:7" ht="13.5" customHeight="1" x14ac:dyDescent="0.15">
      <c r="B41" s="689"/>
      <c r="C41" s="243">
        <v>5</v>
      </c>
      <c r="D41" s="220" t="s">
        <v>411</v>
      </c>
      <c r="E41" s="296"/>
    </row>
    <row r="42" spans="2:7" ht="13.5" customHeight="1" thickBot="1" x14ac:dyDescent="0.2">
      <c r="B42" s="690"/>
      <c r="C42" s="244">
        <v>6</v>
      </c>
      <c r="D42" s="176" t="s">
        <v>31</v>
      </c>
    </row>
    <row r="43" spans="2:7" ht="13.5" customHeight="1" x14ac:dyDescent="0.15">
      <c r="B43" s="44" t="s">
        <v>514</v>
      </c>
    </row>
    <row r="44" spans="2:7" ht="13.5" customHeight="1" thickBot="1" x14ac:dyDescent="0.2">
      <c r="C44" s="2"/>
      <c r="D44" s="2"/>
    </row>
    <row r="45" spans="2:7" ht="13.5" customHeight="1" thickBot="1" x14ac:dyDescent="0.2">
      <c r="B45" s="223"/>
      <c r="C45" s="230" t="s">
        <v>147</v>
      </c>
      <c r="D45" s="224" t="s">
        <v>194</v>
      </c>
      <c r="G45" s="47" t="str">
        <f>IF(基本情報!G21="","",IF(基本情報!G21&gt;=7,"再度入力数値を確認して下さい。",LOOKUP(基本情報!G21,C46:C51,D46:D51)))</f>
        <v/>
      </c>
    </row>
    <row r="46" spans="2:7" ht="13.5" customHeight="1" x14ac:dyDescent="0.15">
      <c r="B46" s="691" t="s">
        <v>413</v>
      </c>
      <c r="C46" s="225">
        <v>1</v>
      </c>
      <c r="D46" s="245" t="s">
        <v>139</v>
      </c>
      <c r="E46" s="314" t="s">
        <v>521</v>
      </c>
    </row>
    <row r="47" spans="2:7" ht="13.5" customHeight="1" x14ac:dyDescent="0.15">
      <c r="B47" s="692"/>
      <c r="C47" s="168">
        <v>2</v>
      </c>
      <c r="D47" s="177" t="s">
        <v>140</v>
      </c>
      <c r="E47" s="314" t="s">
        <v>522</v>
      </c>
    </row>
    <row r="48" spans="2:7" ht="13.5" customHeight="1" x14ac:dyDescent="0.15">
      <c r="B48" s="692"/>
      <c r="C48" s="168">
        <v>3</v>
      </c>
      <c r="D48" s="177" t="s">
        <v>141</v>
      </c>
      <c r="E48" s="314" t="s">
        <v>518</v>
      </c>
    </row>
    <row r="49" spans="2:5" ht="13.5" customHeight="1" x14ac:dyDescent="0.15">
      <c r="B49" s="692"/>
      <c r="C49" s="168">
        <v>4</v>
      </c>
      <c r="D49" s="177" t="s">
        <v>142</v>
      </c>
      <c r="E49" s="314" t="s">
        <v>523</v>
      </c>
    </row>
    <row r="50" spans="2:5" ht="13.5" customHeight="1" x14ac:dyDescent="0.15">
      <c r="B50" s="692"/>
      <c r="C50" s="168">
        <v>5</v>
      </c>
      <c r="D50" s="177" t="s">
        <v>143</v>
      </c>
      <c r="E50" s="314" t="s">
        <v>519</v>
      </c>
    </row>
    <row r="51" spans="2:5" ht="13.5" customHeight="1" thickBot="1" x14ac:dyDescent="0.2">
      <c r="B51" s="693"/>
      <c r="C51" s="171">
        <v>6</v>
      </c>
      <c r="D51" s="176" t="s">
        <v>144</v>
      </c>
      <c r="E51" s="314" t="s">
        <v>520</v>
      </c>
    </row>
    <row r="52" spans="2:5" ht="13.5" customHeight="1" x14ac:dyDescent="0.15">
      <c r="B52" s="44" t="s">
        <v>516</v>
      </c>
    </row>
    <row r="53" spans="2:5" ht="13.5" customHeight="1" x14ac:dyDescent="0.15">
      <c r="D53" s="297"/>
    </row>
  </sheetData>
  <mergeCells count="4">
    <mergeCell ref="B3:B7"/>
    <mergeCell ref="B11:B34"/>
    <mergeCell ref="B37:B42"/>
    <mergeCell ref="B46:B51"/>
  </mergeCells>
  <phoneticPr fontId="1"/>
  <pageMargins left="0.74803149606299213" right="0.74803149606299213" top="0.98425196850393704" bottom="0.98425196850393704" header="0.51181102362204722" footer="0.51181102362204722"/>
  <pageSetup paperSize="9" scale="75"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H68"/>
  <sheetViews>
    <sheetView view="pageBreakPreview" zoomScale="70" zoomScaleNormal="75" zoomScaleSheetLayoutView="70" workbookViewId="0">
      <pane ySplit="2" topLeftCell="A3" activePane="bottomLeft" state="frozen"/>
      <selection activeCell="E24" sqref="E24:Q24"/>
      <selection pane="bottomLeft" activeCell="E24" sqref="E24:Q24"/>
    </sheetView>
  </sheetViews>
  <sheetFormatPr defaultRowHeight="21.75" customHeight="1" x14ac:dyDescent="0.15"/>
  <cols>
    <col min="1" max="1" width="1.375" style="250" customWidth="1"/>
    <col min="2" max="2" width="3.625" style="250" customWidth="1"/>
    <col min="3" max="3" width="12.125" style="250" bestFit="1" customWidth="1"/>
    <col min="4" max="4" width="47.5" style="250" customWidth="1"/>
    <col min="5" max="5" width="31.125" style="250" customWidth="1"/>
    <col min="6" max="6" width="71.5" style="251" customWidth="1"/>
    <col min="7" max="16384" width="9" style="250"/>
  </cols>
  <sheetData>
    <row r="1" spans="2:8" ht="21.75" customHeight="1" x14ac:dyDescent="0.15">
      <c r="C1" s="1" t="s">
        <v>557</v>
      </c>
    </row>
    <row r="2" spans="2:8" ht="21.75" customHeight="1" x14ac:dyDescent="0.15">
      <c r="B2" s="252" t="s">
        <v>525</v>
      </c>
      <c r="C2" s="253" t="s">
        <v>414</v>
      </c>
      <c r="D2" s="253" t="s">
        <v>415</v>
      </c>
      <c r="E2" s="254" t="s">
        <v>416</v>
      </c>
      <c r="F2" s="254" t="s">
        <v>417</v>
      </c>
    </row>
    <row r="3" spans="2:8" ht="21.75" customHeight="1" x14ac:dyDescent="0.15">
      <c r="B3" s="701" t="s">
        <v>418</v>
      </c>
      <c r="C3" s="702"/>
      <c r="D3" s="696" t="s">
        <v>419</v>
      </c>
      <c r="E3" s="697"/>
      <c r="F3" s="698"/>
      <c r="H3" s="295"/>
    </row>
    <row r="4" spans="2:8" ht="21.75" customHeight="1" x14ac:dyDescent="0.15">
      <c r="B4" s="255">
        <v>1</v>
      </c>
      <c r="C4" s="256" t="s">
        <v>496</v>
      </c>
      <c r="D4" s="255" t="s">
        <v>420</v>
      </c>
      <c r="E4" s="255"/>
      <c r="F4" s="257" t="s">
        <v>421</v>
      </c>
      <c r="H4" s="295"/>
    </row>
    <row r="5" spans="2:8" ht="21.75" customHeight="1" x14ac:dyDescent="0.15">
      <c r="B5" s="258">
        <v>2</v>
      </c>
      <c r="C5" s="252" t="s">
        <v>422</v>
      </c>
      <c r="D5" s="252" t="s">
        <v>423</v>
      </c>
      <c r="E5" s="259"/>
      <c r="F5" s="260" t="s">
        <v>424</v>
      </c>
    </row>
    <row r="6" spans="2:8" ht="21.75" customHeight="1" x14ac:dyDescent="0.15">
      <c r="B6" s="252">
        <v>3</v>
      </c>
      <c r="C6" s="261" t="s">
        <v>425</v>
      </c>
      <c r="D6" s="252" t="s">
        <v>426</v>
      </c>
      <c r="E6" s="262"/>
      <c r="F6" s="58" t="s">
        <v>333</v>
      </c>
    </row>
    <row r="7" spans="2:8" ht="21.75" customHeight="1" x14ac:dyDescent="0.15">
      <c r="B7" s="258"/>
      <c r="C7" s="263"/>
      <c r="D7" s="258"/>
      <c r="E7" s="264" t="s">
        <v>427</v>
      </c>
      <c r="F7" s="706" t="s">
        <v>209</v>
      </c>
    </row>
    <row r="8" spans="2:8" ht="21.75" customHeight="1" x14ac:dyDescent="0.15">
      <c r="B8" s="258"/>
      <c r="C8" s="263"/>
      <c r="D8" s="258"/>
      <c r="E8" s="265" t="s">
        <v>428</v>
      </c>
      <c r="F8" s="707"/>
    </row>
    <row r="9" spans="2:8" ht="21.75" customHeight="1" x14ac:dyDescent="0.15">
      <c r="B9" s="258"/>
      <c r="C9" s="263"/>
      <c r="D9" s="258"/>
      <c r="E9" s="265" t="s">
        <v>429</v>
      </c>
      <c r="F9" s="707"/>
    </row>
    <row r="10" spans="2:8" ht="21.75" customHeight="1" x14ac:dyDescent="0.15">
      <c r="B10" s="258"/>
      <c r="C10" s="263"/>
      <c r="D10" s="258"/>
      <c r="E10" s="265" t="s">
        <v>553</v>
      </c>
      <c r="F10" s="707"/>
    </row>
    <row r="11" spans="2:8" ht="21.75" customHeight="1" x14ac:dyDescent="0.15">
      <c r="B11" s="258"/>
      <c r="C11" s="263"/>
      <c r="D11" s="258"/>
      <c r="E11" s="265" t="s">
        <v>430</v>
      </c>
      <c r="F11" s="707"/>
    </row>
    <row r="12" spans="2:8" ht="21.75" customHeight="1" x14ac:dyDescent="0.15">
      <c r="B12" s="258"/>
      <c r="C12" s="263"/>
      <c r="D12" s="258"/>
      <c r="E12" s="265" t="s">
        <v>431</v>
      </c>
      <c r="F12" s="707"/>
    </row>
    <row r="13" spans="2:8" ht="21.75" customHeight="1" x14ac:dyDescent="0.15">
      <c r="B13" s="258"/>
      <c r="C13" s="263"/>
      <c r="D13" s="258"/>
      <c r="E13" s="267" t="s">
        <v>432</v>
      </c>
      <c r="F13" s="708"/>
    </row>
    <row r="14" spans="2:8" ht="21.75" customHeight="1" x14ac:dyDescent="0.15">
      <c r="B14" s="258"/>
      <c r="C14" s="263"/>
      <c r="D14" s="258"/>
      <c r="E14" s="264" t="s">
        <v>433</v>
      </c>
      <c r="F14" s="703" t="s">
        <v>551</v>
      </c>
    </row>
    <row r="15" spans="2:8" ht="21.75" customHeight="1" x14ac:dyDescent="0.15">
      <c r="B15" s="258"/>
      <c r="C15" s="263"/>
      <c r="D15" s="258"/>
      <c r="E15" s="265" t="s">
        <v>434</v>
      </c>
      <c r="F15" s="704"/>
    </row>
    <row r="16" spans="2:8" ht="21.75" customHeight="1" x14ac:dyDescent="0.15">
      <c r="B16" s="258"/>
      <c r="C16" s="263"/>
      <c r="D16" s="258"/>
      <c r="E16" s="265" t="s">
        <v>435</v>
      </c>
      <c r="F16" s="704"/>
    </row>
    <row r="17" spans="2:6" ht="21.75" customHeight="1" x14ac:dyDescent="0.15">
      <c r="B17" s="258"/>
      <c r="C17" s="263"/>
      <c r="D17" s="258"/>
      <c r="E17" s="267" t="s">
        <v>436</v>
      </c>
      <c r="F17" s="705"/>
    </row>
    <row r="18" spans="2:6" ht="21.75" customHeight="1" x14ac:dyDescent="0.15">
      <c r="B18" s="258"/>
      <c r="C18" s="263"/>
      <c r="D18" s="258"/>
      <c r="E18" s="257" t="s">
        <v>437</v>
      </c>
      <c r="F18" s="323" t="s">
        <v>526</v>
      </c>
    </row>
    <row r="19" spans="2:6" ht="21.75" customHeight="1" x14ac:dyDescent="0.15">
      <c r="B19" s="258"/>
      <c r="C19" s="263"/>
      <c r="D19" s="258"/>
      <c r="E19" s="257" t="s">
        <v>438</v>
      </c>
      <c r="F19" s="257" t="s">
        <v>497</v>
      </c>
    </row>
    <row r="20" spans="2:6" ht="21.75" customHeight="1" x14ac:dyDescent="0.15">
      <c r="B20" s="258"/>
      <c r="C20" s="263"/>
      <c r="D20" s="258"/>
      <c r="E20" s="268"/>
      <c r="F20" s="324" t="s">
        <v>527</v>
      </c>
    </row>
    <row r="21" spans="2:6" ht="21.75" customHeight="1" x14ac:dyDescent="0.15">
      <c r="B21" s="258"/>
      <c r="C21" s="263"/>
      <c r="D21" s="258"/>
      <c r="E21" s="269" t="s">
        <v>439</v>
      </c>
      <c r="F21" s="266" t="s">
        <v>440</v>
      </c>
    </row>
    <row r="22" spans="2:6" ht="21.75" customHeight="1" x14ac:dyDescent="0.15">
      <c r="B22" s="270"/>
      <c r="C22" s="263"/>
      <c r="D22" s="258"/>
      <c r="E22" s="269"/>
      <c r="F22" s="282" t="s">
        <v>210</v>
      </c>
    </row>
    <row r="23" spans="2:6" ht="21.75" customHeight="1" x14ac:dyDescent="0.15">
      <c r="B23" s="258">
        <v>4</v>
      </c>
      <c r="C23" s="261" t="s">
        <v>441</v>
      </c>
      <c r="D23" s="252" t="s">
        <v>442</v>
      </c>
      <c r="E23" s="264" t="s">
        <v>443</v>
      </c>
      <c r="F23" s="264" t="s">
        <v>444</v>
      </c>
    </row>
    <row r="24" spans="2:6" ht="21.75" customHeight="1" x14ac:dyDescent="0.15">
      <c r="B24" s="258"/>
      <c r="C24" s="263"/>
      <c r="D24" s="258"/>
      <c r="E24" s="265" t="s">
        <v>445</v>
      </c>
      <c r="F24" s="265" t="s">
        <v>446</v>
      </c>
    </row>
    <row r="25" spans="2:6" ht="21.75" customHeight="1" x14ac:dyDescent="0.15">
      <c r="B25" s="258"/>
      <c r="C25" s="263"/>
      <c r="D25" s="258"/>
      <c r="E25" s="325" t="s">
        <v>211</v>
      </c>
      <c r="F25" s="265" t="s">
        <v>447</v>
      </c>
    </row>
    <row r="26" spans="2:6" ht="21.75" customHeight="1" x14ac:dyDescent="0.15">
      <c r="B26" s="258"/>
      <c r="C26" s="263"/>
      <c r="D26" s="258"/>
      <c r="E26" s="265" t="s">
        <v>448</v>
      </c>
      <c r="F26" s="265" t="s">
        <v>449</v>
      </c>
    </row>
    <row r="27" spans="2:6" ht="21.75" customHeight="1" x14ac:dyDescent="0.15">
      <c r="B27" s="258"/>
      <c r="C27" s="263"/>
      <c r="D27" s="258"/>
      <c r="E27" s="265" t="s">
        <v>450</v>
      </c>
      <c r="F27" s="265" t="s">
        <v>451</v>
      </c>
    </row>
    <row r="28" spans="2:6" ht="21.75" customHeight="1" x14ac:dyDescent="0.15">
      <c r="B28" s="258"/>
      <c r="C28" s="263"/>
      <c r="D28" s="258"/>
      <c r="E28" s="283" t="s">
        <v>452</v>
      </c>
      <c r="F28" s="283" t="s">
        <v>453</v>
      </c>
    </row>
    <row r="29" spans="2:6" ht="21.75" customHeight="1" x14ac:dyDescent="0.15">
      <c r="B29" s="270"/>
      <c r="C29" s="271"/>
      <c r="D29" s="270"/>
      <c r="E29" s="284" t="s">
        <v>329</v>
      </c>
      <c r="F29" s="285" t="s">
        <v>500</v>
      </c>
    </row>
    <row r="30" spans="2:6" ht="21.75" customHeight="1" x14ac:dyDescent="0.15">
      <c r="B30" s="258">
        <v>5</v>
      </c>
      <c r="C30" s="263" t="s">
        <v>454</v>
      </c>
      <c r="D30" s="258" t="s">
        <v>455</v>
      </c>
      <c r="E30" s="104" t="s">
        <v>528</v>
      </c>
      <c r="F30" s="282" t="s">
        <v>552</v>
      </c>
    </row>
    <row r="31" spans="2:6" ht="21.75" customHeight="1" x14ac:dyDescent="0.15">
      <c r="B31" s="258"/>
      <c r="C31" s="263"/>
      <c r="D31" s="258"/>
      <c r="E31" s="251"/>
      <c r="F31" s="266" t="s">
        <v>456</v>
      </c>
    </row>
    <row r="32" spans="2:6" ht="21.75" customHeight="1" x14ac:dyDescent="0.15">
      <c r="B32" s="270"/>
      <c r="C32" s="263"/>
      <c r="D32" s="258"/>
      <c r="E32" s="286" t="s">
        <v>457</v>
      </c>
      <c r="F32" s="40" t="s">
        <v>548</v>
      </c>
    </row>
    <row r="33" spans="2:6" ht="21.75" customHeight="1" x14ac:dyDescent="0.15">
      <c r="B33" s="258">
        <v>6</v>
      </c>
      <c r="C33" s="252" t="s">
        <v>458</v>
      </c>
      <c r="D33" s="252" t="s">
        <v>459</v>
      </c>
      <c r="E33" s="326" t="s">
        <v>529</v>
      </c>
      <c r="F33" s="699" t="s">
        <v>460</v>
      </c>
    </row>
    <row r="34" spans="2:6" ht="21.75" customHeight="1" x14ac:dyDescent="0.15">
      <c r="B34" s="258"/>
      <c r="C34" s="258"/>
      <c r="D34" s="258"/>
      <c r="E34" s="266"/>
      <c r="F34" s="700"/>
    </row>
    <row r="35" spans="2:6" ht="21.75" customHeight="1" x14ac:dyDescent="0.15">
      <c r="B35" s="258"/>
      <c r="C35" s="258"/>
      <c r="D35" s="258"/>
      <c r="E35" s="259" t="s">
        <v>461</v>
      </c>
      <c r="F35" s="249" t="s">
        <v>499</v>
      </c>
    </row>
    <row r="36" spans="2:6" ht="21.75" customHeight="1" x14ac:dyDescent="0.15">
      <c r="B36" s="258"/>
      <c r="C36" s="270"/>
      <c r="D36" s="270"/>
      <c r="E36" s="273"/>
      <c r="F36" s="268" t="s">
        <v>498</v>
      </c>
    </row>
    <row r="37" spans="2:6" ht="21.75" customHeight="1" x14ac:dyDescent="0.15">
      <c r="B37" s="252">
        <v>7</v>
      </c>
      <c r="C37" s="252" t="s">
        <v>462</v>
      </c>
      <c r="D37" s="327" t="s">
        <v>530</v>
      </c>
      <c r="E37" s="259" t="s">
        <v>463</v>
      </c>
      <c r="F37" s="257" t="s">
        <v>464</v>
      </c>
    </row>
    <row r="38" spans="2:6" ht="21.75" customHeight="1" x14ac:dyDescent="0.15">
      <c r="B38" s="258"/>
      <c r="C38" s="258"/>
      <c r="D38" s="258"/>
      <c r="E38" s="274"/>
      <c r="F38" s="49" t="s">
        <v>501</v>
      </c>
    </row>
    <row r="39" spans="2:6" ht="21.75" customHeight="1" x14ac:dyDescent="0.15">
      <c r="B39" s="258"/>
      <c r="C39" s="258"/>
      <c r="D39" s="258"/>
      <c r="E39" s="274"/>
      <c r="F39" s="49" t="s">
        <v>502</v>
      </c>
    </row>
    <row r="40" spans="2:6" ht="21.75" customHeight="1" x14ac:dyDescent="0.15">
      <c r="B40" s="270"/>
      <c r="C40" s="270"/>
      <c r="D40" s="270"/>
      <c r="E40" s="273"/>
      <c r="F40" s="268" t="s">
        <v>465</v>
      </c>
    </row>
    <row r="41" spans="2:6" ht="21.75" customHeight="1" x14ac:dyDescent="0.15">
      <c r="B41" s="252">
        <v>8</v>
      </c>
      <c r="C41" s="261" t="s">
        <v>466</v>
      </c>
      <c r="D41" s="252" t="s">
        <v>467</v>
      </c>
      <c r="E41" s="275" t="s">
        <v>468</v>
      </c>
      <c r="F41" s="264" t="s">
        <v>469</v>
      </c>
    </row>
    <row r="42" spans="2:6" ht="21.75" customHeight="1" x14ac:dyDescent="0.15">
      <c r="B42" s="258">
        <v>9</v>
      </c>
      <c r="C42" s="263" t="s">
        <v>470</v>
      </c>
      <c r="D42" s="258" t="s">
        <v>471</v>
      </c>
      <c r="E42" s="276" t="s">
        <v>472</v>
      </c>
      <c r="F42" s="265" t="s">
        <v>473</v>
      </c>
    </row>
    <row r="43" spans="2:6" ht="21.75" customHeight="1" x14ac:dyDescent="0.15">
      <c r="B43" s="258">
        <v>10</v>
      </c>
      <c r="C43" s="263" t="s">
        <v>474</v>
      </c>
      <c r="D43" s="258" t="s">
        <v>475</v>
      </c>
      <c r="E43" s="164" t="s">
        <v>531</v>
      </c>
      <c r="F43" s="265" t="s">
        <v>476</v>
      </c>
    </row>
    <row r="44" spans="2:6" ht="21.75" customHeight="1" x14ac:dyDescent="0.15">
      <c r="B44" s="258"/>
      <c r="C44" s="263"/>
      <c r="D44" s="258"/>
      <c r="E44" s="276" t="s">
        <v>477</v>
      </c>
      <c r="F44" s="265" t="s">
        <v>478</v>
      </c>
    </row>
    <row r="45" spans="2:6" ht="21.75" customHeight="1" x14ac:dyDescent="0.15">
      <c r="B45" s="258"/>
      <c r="C45" s="271"/>
      <c r="D45" s="270"/>
      <c r="E45" s="277" t="s">
        <v>479</v>
      </c>
      <c r="F45" s="267" t="s">
        <v>480</v>
      </c>
    </row>
    <row r="46" spans="2:6" ht="21.75" customHeight="1" x14ac:dyDescent="0.15">
      <c r="B46" s="252">
        <v>11</v>
      </c>
      <c r="C46" s="261" t="s">
        <v>481</v>
      </c>
      <c r="D46" s="252" t="s">
        <v>532</v>
      </c>
      <c r="E46" s="259"/>
      <c r="F46" s="287" t="s">
        <v>504</v>
      </c>
    </row>
    <row r="47" spans="2:6" ht="21.75" customHeight="1" x14ac:dyDescent="0.15">
      <c r="B47" s="258"/>
      <c r="C47" s="263"/>
      <c r="D47" s="258"/>
      <c r="E47" s="259" t="s">
        <v>482</v>
      </c>
      <c r="F47" s="252" t="s">
        <v>483</v>
      </c>
    </row>
    <row r="48" spans="2:6" ht="21.75" customHeight="1" x14ac:dyDescent="0.15">
      <c r="B48" s="258"/>
      <c r="C48" s="263"/>
      <c r="D48" s="258"/>
      <c r="E48" s="277" t="s">
        <v>484</v>
      </c>
      <c r="F48" s="328" t="s">
        <v>533</v>
      </c>
    </row>
    <row r="49" spans="2:6" ht="21.75" customHeight="1" x14ac:dyDescent="0.15">
      <c r="B49" s="255">
        <v>12</v>
      </c>
      <c r="C49" s="278" t="s">
        <v>485</v>
      </c>
      <c r="D49" s="255" t="s">
        <v>487</v>
      </c>
      <c r="E49" s="279"/>
      <c r="F49" s="262" t="s">
        <v>503</v>
      </c>
    </row>
    <row r="50" spans="2:6" ht="21.75" customHeight="1" x14ac:dyDescent="0.15">
      <c r="B50" s="255">
        <v>13</v>
      </c>
      <c r="C50" s="278" t="s">
        <v>485</v>
      </c>
      <c r="D50" s="255" t="s">
        <v>486</v>
      </c>
      <c r="E50" s="279"/>
      <c r="F50" s="262" t="s">
        <v>505</v>
      </c>
    </row>
    <row r="51" spans="2:6" ht="21.75" customHeight="1" x14ac:dyDescent="0.15">
      <c r="B51" s="252">
        <v>14</v>
      </c>
      <c r="C51" s="261" t="s">
        <v>485</v>
      </c>
      <c r="D51" s="252" t="s">
        <v>488</v>
      </c>
      <c r="E51" s="264" t="s">
        <v>427</v>
      </c>
      <c r="F51" s="257"/>
    </row>
    <row r="52" spans="2:6" ht="21.75" customHeight="1" x14ac:dyDescent="0.15">
      <c r="B52" s="258"/>
      <c r="C52" s="263"/>
      <c r="D52" s="258"/>
      <c r="E52" s="265" t="s">
        <v>428</v>
      </c>
      <c r="F52" s="266"/>
    </row>
    <row r="53" spans="2:6" ht="21.75" customHeight="1" x14ac:dyDescent="0.15">
      <c r="B53" s="258"/>
      <c r="C53" s="263"/>
      <c r="D53" s="258"/>
      <c r="E53" s="265" t="s">
        <v>429</v>
      </c>
      <c r="F53" s="266"/>
    </row>
    <row r="54" spans="2:6" ht="21.75" customHeight="1" x14ac:dyDescent="0.15">
      <c r="B54" s="258"/>
      <c r="C54" s="263"/>
      <c r="D54" s="258"/>
      <c r="E54" s="265" t="s">
        <v>553</v>
      </c>
      <c r="F54" s="49" t="s">
        <v>212</v>
      </c>
    </row>
    <row r="55" spans="2:6" ht="21.75" customHeight="1" x14ac:dyDescent="0.15">
      <c r="B55" s="258"/>
      <c r="C55" s="263"/>
      <c r="D55" s="258"/>
      <c r="E55" s="265" t="s">
        <v>489</v>
      </c>
      <c r="F55" s="282" t="s">
        <v>332</v>
      </c>
    </row>
    <row r="56" spans="2:6" ht="21.75" customHeight="1" x14ac:dyDescent="0.15">
      <c r="B56" s="258"/>
      <c r="C56" s="263"/>
      <c r="D56" s="258"/>
      <c r="E56" s="265" t="s">
        <v>430</v>
      </c>
      <c r="F56" s="266"/>
    </row>
    <row r="57" spans="2:6" ht="21.75" customHeight="1" x14ac:dyDescent="0.15">
      <c r="B57" s="258"/>
      <c r="C57" s="263"/>
      <c r="D57" s="258"/>
      <c r="E57" s="265" t="s">
        <v>431</v>
      </c>
      <c r="F57" s="266"/>
    </row>
    <row r="58" spans="2:6" ht="21.75" customHeight="1" x14ac:dyDescent="0.15">
      <c r="B58" s="270"/>
      <c r="C58" s="271"/>
      <c r="D58" s="270"/>
      <c r="E58" s="267" t="s">
        <v>432</v>
      </c>
      <c r="F58" s="268"/>
    </row>
    <row r="59" spans="2:6" ht="21.75" customHeight="1" x14ac:dyDescent="0.15">
      <c r="B59" s="252">
        <v>15</v>
      </c>
      <c r="C59" s="261" t="s">
        <v>485</v>
      </c>
      <c r="D59" s="252" t="s">
        <v>490</v>
      </c>
      <c r="E59" s="272"/>
      <c r="F59" s="257" t="s">
        <v>491</v>
      </c>
    </row>
    <row r="60" spans="2:6" ht="21.75" customHeight="1" x14ac:dyDescent="0.15">
      <c r="B60" s="270"/>
      <c r="C60" s="271"/>
      <c r="D60" s="270"/>
      <c r="E60" s="280"/>
      <c r="F60" s="324" t="s">
        <v>547</v>
      </c>
    </row>
    <row r="61" spans="2:6" ht="21.75" customHeight="1" x14ac:dyDescent="0.15">
      <c r="B61" s="252">
        <v>16</v>
      </c>
      <c r="C61" s="261" t="s">
        <v>485</v>
      </c>
      <c r="D61" s="252" t="s">
        <v>534</v>
      </c>
      <c r="E61" s="272"/>
      <c r="F61" s="257" t="s">
        <v>492</v>
      </c>
    </row>
    <row r="62" spans="2:6" ht="21.75" customHeight="1" x14ac:dyDescent="0.15">
      <c r="B62" s="270"/>
      <c r="C62" s="271"/>
      <c r="D62" s="270"/>
      <c r="E62" s="280"/>
      <c r="F62" s="268" t="s">
        <v>493</v>
      </c>
    </row>
    <row r="64" spans="2:6" ht="21.75" customHeight="1" x14ac:dyDescent="0.15">
      <c r="B64" s="288" t="s">
        <v>549</v>
      </c>
      <c r="C64" s="281"/>
      <c r="D64" s="281"/>
      <c r="E64" s="281"/>
      <c r="F64" s="281"/>
    </row>
    <row r="65" spans="2:6" ht="21.75" customHeight="1" x14ac:dyDescent="0.15">
      <c r="B65" s="281" t="s">
        <v>494</v>
      </c>
      <c r="C65" s="281"/>
      <c r="D65" s="281"/>
      <c r="E65" s="281"/>
      <c r="F65" s="281"/>
    </row>
    <row r="66" spans="2:6" ht="21.75" customHeight="1" x14ac:dyDescent="0.15">
      <c r="B66" s="694" t="s">
        <v>535</v>
      </c>
      <c r="C66" s="694"/>
      <c r="D66" s="694"/>
      <c r="E66" s="694"/>
      <c r="F66" s="694"/>
    </row>
    <row r="67" spans="2:6" ht="21.75" customHeight="1" x14ac:dyDescent="0.15">
      <c r="B67" s="281" t="s">
        <v>495</v>
      </c>
      <c r="C67" s="281"/>
      <c r="D67" s="281"/>
      <c r="E67" s="281"/>
      <c r="F67" s="281"/>
    </row>
    <row r="68" spans="2:6" ht="21.75" customHeight="1" x14ac:dyDescent="0.15">
      <c r="B68" s="695" t="s">
        <v>554</v>
      </c>
      <c r="C68" s="695"/>
      <c r="D68" s="695"/>
      <c r="E68" s="695"/>
      <c r="F68" s="695"/>
    </row>
  </sheetData>
  <mergeCells count="7">
    <mergeCell ref="B66:F66"/>
    <mergeCell ref="B68:F68"/>
    <mergeCell ref="D3:F3"/>
    <mergeCell ref="F33:F34"/>
    <mergeCell ref="B3:C3"/>
    <mergeCell ref="F14:F17"/>
    <mergeCell ref="F7:F13"/>
  </mergeCells>
  <phoneticPr fontId="1"/>
  <pageMargins left="0.62" right="0.16" top="0.85" bottom="0.19" header="0.51200000000000001" footer="0.1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B1:G49"/>
  <sheetViews>
    <sheetView view="pageBreakPreview" zoomScale="75" zoomScaleNormal="100" workbookViewId="0">
      <selection activeCell="E24" sqref="E24:Q24"/>
    </sheetView>
  </sheetViews>
  <sheetFormatPr defaultRowHeight="13.5" x14ac:dyDescent="0.15"/>
  <cols>
    <col min="1" max="1" width="2.75" style="11" customWidth="1"/>
    <col min="2" max="3" width="2.375" style="11" customWidth="1"/>
    <col min="4" max="4" width="28.5" style="11" customWidth="1"/>
    <col min="5" max="5" width="2.625" style="11" customWidth="1"/>
    <col min="6" max="6" width="72.25" style="11" customWidth="1"/>
    <col min="7" max="7" width="43.75" style="11" customWidth="1"/>
    <col min="8" max="16384" width="9" style="11"/>
  </cols>
  <sheetData>
    <row r="1" spans="2:7" ht="26.25" customHeight="1" x14ac:dyDescent="0.2">
      <c r="B1" s="337" t="s">
        <v>558</v>
      </c>
      <c r="C1" s="39"/>
    </row>
    <row r="2" spans="2:7" ht="27" customHeight="1" x14ac:dyDescent="0.15">
      <c r="B2" s="721" t="s">
        <v>65</v>
      </c>
      <c r="C2" s="721"/>
      <c r="D2" s="721"/>
      <c r="E2" s="721"/>
      <c r="F2" s="721"/>
      <c r="G2" s="721"/>
    </row>
    <row r="3" spans="2:7" ht="27" customHeight="1" x14ac:dyDescent="0.15">
      <c r="B3" s="722" t="s">
        <v>66</v>
      </c>
      <c r="C3" s="723"/>
      <c r="D3" s="723"/>
      <c r="E3" s="723"/>
      <c r="F3" s="723"/>
      <c r="G3" s="724"/>
    </row>
    <row r="4" spans="2:7" ht="63" customHeight="1" x14ac:dyDescent="0.15">
      <c r="B4" s="12"/>
      <c r="C4" s="710" t="s">
        <v>132</v>
      </c>
      <c r="D4" s="710"/>
      <c r="E4" s="13"/>
      <c r="F4" s="29" t="s">
        <v>536</v>
      </c>
      <c r="G4" s="14"/>
    </row>
    <row r="5" spans="2:7" ht="35.25" customHeight="1" x14ac:dyDescent="0.15">
      <c r="B5" s="12"/>
      <c r="C5" s="710" t="s">
        <v>131</v>
      </c>
      <c r="D5" s="710"/>
      <c r="E5" s="13"/>
      <c r="F5" s="29" t="s">
        <v>537</v>
      </c>
      <c r="G5" s="14"/>
    </row>
    <row r="6" spans="2:7" ht="14.25" customHeight="1" x14ac:dyDescent="0.15"/>
    <row r="7" spans="2:7" ht="27.75" customHeight="1" x14ac:dyDescent="0.15">
      <c r="B7" s="725" t="s">
        <v>538</v>
      </c>
      <c r="C7" s="725"/>
      <c r="D7" s="725"/>
      <c r="E7" s="725"/>
      <c r="F7" s="725"/>
      <c r="G7" s="725"/>
    </row>
    <row r="8" spans="2:7" ht="24.75" customHeight="1" x14ac:dyDescent="0.15">
      <c r="B8" s="711" t="s">
        <v>57</v>
      </c>
      <c r="C8" s="712"/>
      <c r="D8" s="712"/>
      <c r="E8" s="712"/>
      <c r="F8" s="36"/>
      <c r="G8" s="37"/>
    </row>
    <row r="9" spans="2:7" ht="30.75" customHeight="1" x14ac:dyDescent="0.15">
      <c r="B9" s="15"/>
      <c r="C9" s="714" t="s">
        <v>58</v>
      </c>
      <c r="D9" s="714"/>
      <c r="E9" s="16"/>
      <c r="F9" s="17" t="s">
        <v>104</v>
      </c>
      <c r="G9" s="18" t="s">
        <v>105</v>
      </c>
    </row>
    <row r="10" spans="2:7" ht="54.75" customHeight="1" x14ac:dyDescent="0.15">
      <c r="B10" s="3"/>
      <c r="C10" s="714" t="s">
        <v>116</v>
      </c>
      <c r="D10" s="714"/>
      <c r="E10" s="4"/>
      <c r="F10" s="30" t="s">
        <v>508</v>
      </c>
      <c r="G10" s="30"/>
    </row>
    <row r="11" spans="2:7" ht="42.75" customHeight="1" x14ac:dyDescent="0.15">
      <c r="B11" s="19"/>
      <c r="C11" s="713" t="s">
        <v>52</v>
      </c>
      <c r="D11" s="713"/>
      <c r="E11" s="20"/>
      <c r="F11" s="715" t="s">
        <v>507</v>
      </c>
      <c r="G11" s="718" t="s">
        <v>539</v>
      </c>
    </row>
    <row r="12" spans="2:7" ht="60.75" customHeight="1" x14ac:dyDescent="0.15">
      <c r="B12" s="19"/>
      <c r="C12" s="329"/>
      <c r="D12" s="330" t="s">
        <v>84</v>
      </c>
      <c r="E12" s="143"/>
      <c r="F12" s="716"/>
      <c r="G12" s="719"/>
    </row>
    <row r="13" spans="2:7" ht="60.75" customHeight="1" x14ac:dyDescent="0.15">
      <c r="B13" s="19"/>
      <c r="C13" s="331"/>
      <c r="D13" s="332" t="s">
        <v>85</v>
      </c>
      <c r="E13" s="144"/>
      <c r="F13" s="716"/>
      <c r="G13" s="719"/>
    </row>
    <row r="14" spans="2:7" ht="60.75" customHeight="1" x14ac:dyDescent="0.15">
      <c r="B14" s="24"/>
      <c r="C14" s="333"/>
      <c r="D14" s="334" t="s">
        <v>86</v>
      </c>
      <c r="E14" s="145"/>
      <c r="F14" s="717"/>
      <c r="G14" s="720"/>
    </row>
    <row r="15" spans="2:7" ht="30.75" customHeight="1" x14ac:dyDescent="0.15">
      <c r="B15" s="3"/>
      <c r="C15" s="714" t="s">
        <v>540</v>
      </c>
      <c r="D15" s="714"/>
      <c r="E15" s="4"/>
      <c r="F15" s="31" t="s">
        <v>112</v>
      </c>
      <c r="G15" s="32"/>
    </row>
    <row r="16" spans="2:7" ht="30.75" customHeight="1" x14ac:dyDescent="0.15">
      <c r="B16" s="3"/>
      <c r="C16" s="714" t="s">
        <v>541</v>
      </c>
      <c r="D16" s="714"/>
      <c r="E16" s="4"/>
      <c r="F16" s="30" t="s">
        <v>113</v>
      </c>
      <c r="G16" s="30" t="s">
        <v>115</v>
      </c>
    </row>
    <row r="17" spans="2:7" ht="30.75" customHeight="1" x14ac:dyDescent="0.15">
      <c r="B17" s="19"/>
      <c r="C17" s="713" t="s">
        <v>55</v>
      </c>
      <c r="D17" s="713"/>
      <c r="E17" s="6"/>
      <c r="F17" s="289"/>
      <c r="G17" s="290"/>
    </row>
    <row r="18" spans="2:7" ht="30.75" customHeight="1" x14ac:dyDescent="0.15">
      <c r="B18" s="19"/>
      <c r="C18" s="329"/>
      <c r="D18" s="330" t="s">
        <v>542</v>
      </c>
      <c r="E18" s="143"/>
      <c r="F18" s="146" t="s">
        <v>133</v>
      </c>
      <c r="G18" s="147"/>
    </row>
    <row r="19" spans="2:7" ht="30.75" customHeight="1" x14ac:dyDescent="0.15">
      <c r="B19" s="19"/>
      <c r="C19" s="331"/>
      <c r="D19" s="332" t="s">
        <v>88</v>
      </c>
      <c r="E19" s="144"/>
      <c r="F19" s="150" t="s">
        <v>134</v>
      </c>
      <c r="G19" s="151"/>
    </row>
    <row r="20" spans="2:7" ht="30.75" customHeight="1" x14ac:dyDescent="0.15">
      <c r="B20" s="19"/>
      <c r="C20" s="331"/>
      <c r="D20" s="332" t="s">
        <v>89</v>
      </c>
      <c r="E20" s="144"/>
      <c r="F20" s="150" t="s">
        <v>136</v>
      </c>
      <c r="G20" s="151" t="s">
        <v>334</v>
      </c>
    </row>
    <row r="21" spans="2:7" ht="30.75" customHeight="1" x14ac:dyDescent="0.15">
      <c r="B21" s="19"/>
      <c r="C21" s="333"/>
      <c r="D21" s="334" t="s">
        <v>90</v>
      </c>
      <c r="E21" s="145"/>
      <c r="F21" s="148" t="s">
        <v>135</v>
      </c>
      <c r="G21" s="149"/>
    </row>
    <row r="22" spans="2:7" ht="30.75" customHeight="1" x14ac:dyDescent="0.15">
      <c r="B22" s="21"/>
      <c r="C22" s="713" t="s">
        <v>91</v>
      </c>
      <c r="D22" s="713"/>
      <c r="E22" s="291"/>
      <c r="F22" s="289"/>
      <c r="G22" s="290"/>
    </row>
    <row r="23" spans="2:7" ht="30.75" customHeight="1" x14ac:dyDescent="0.15">
      <c r="B23" s="19"/>
      <c r="C23" s="329"/>
      <c r="D23" s="330" t="s">
        <v>543</v>
      </c>
      <c r="E23" s="143"/>
      <c r="F23" s="146" t="s">
        <v>111</v>
      </c>
      <c r="G23" s="147"/>
    </row>
    <row r="24" spans="2:7" ht="30.75" customHeight="1" x14ac:dyDescent="0.15">
      <c r="B24" s="19"/>
      <c r="C24" s="333"/>
      <c r="D24" s="334" t="s">
        <v>544</v>
      </c>
      <c r="E24" s="145"/>
      <c r="F24" s="148" t="s">
        <v>114</v>
      </c>
      <c r="G24" s="149"/>
    </row>
    <row r="25" spans="2:7" ht="30.75" customHeight="1" x14ac:dyDescent="0.15">
      <c r="B25" s="15"/>
      <c r="C25" s="714" t="s">
        <v>60</v>
      </c>
      <c r="D25" s="714"/>
      <c r="E25" s="4"/>
      <c r="F25" s="33" t="s">
        <v>506</v>
      </c>
      <c r="G25" s="32"/>
    </row>
    <row r="26" spans="2:7" ht="48" customHeight="1" x14ac:dyDescent="0.15">
      <c r="B26" s="27"/>
      <c r="C26" s="709" t="s">
        <v>545</v>
      </c>
      <c r="D26" s="709"/>
      <c r="E26" s="28"/>
      <c r="F26" s="34" t="s">
        <v>137</v>
      </c>
      <c r="G26" s="31"/>
    </row>
    <row r="27" spans="2:7" ht="30.75" customHeight="1" x14ac:dyDescent="0.15">
      <c r="B27" s="27"/>
      <c r="C27" s="709" t="s">
        <v>49</v>
      </c>
      <c r="D27" s="709"/>
      <c r="E27" s="292"/>
      <c r="F27" s="293"/>
      <c r="G27" s="35"/>
    </row>
    <row r="28" spans="2:7" ht="24.75" customHeight="1" x14ac:dyDescent="0.15">
      <c r="B28" s="711" t="s">
        <v>61</v>
      </c>
      <c r="C28" s="712"/>
      <c r="D28" s="712"/>
      <c r="E28" s="712"/>
      <c r="F28" s="36"/>
      <c r="G28" s="37"/>
    </row>
    <row r="29" spans="2:7" ht="27.75" customHeight="1" x14ac:dyDescent="0.15">
      <c r="B29" s="22"/>
      <c r="C29" s="25"/>
      <c r="D29" s="5" t="s">
        <v>58</v>
      </c>
      <c r="E29" s="16"/>
      <c r="F29" s="17" t="s">
        <v>104</v>
      </c>
      <c r="G29" s="18" t="s">
        <v>105</v>
      </c>
    </row>
    <row r="30" spans="2:7" ht="42" customHeight="1" x14ac:dyDescent="0.15">
      <c r="B30" s="21"/>
      <c r="C30" s="713" t="s">
        <v>62</v>
      </c>
      <c r="D30" s="713"/>
      <c r="E30" s="23"/>
      <c r="F30" s="715" t="s">
        <v>509</v>
      </c>
      <c r="G30" s="718" t="s">
        <v>539</v>
      </c>
    </row>
    <row r="31" spans="2:7" ht="42" customHeight="1" x14ac:dyDescent="0.15">
      <c r="B31" s="19"/>
      <c r="C31" s="329"/>
      <c r="D31" s="330" t="s">
        <v>84</v>
      </c>
      <c r="E31" s="143"/>
      <c r="F31" s="716"/>
      <c r="G31" s="719"/>
    </row>
    <row r="32" spans="2:7" ht="42" customHeight="1" x14ac:dyDescent="0.15">
      <c r="B32" s="19"/>
      <c r="C32" s="331"/>
      <c r="D32" s="332" t="s">
        <v>85</v>
      </c>
      <c r="E32" s="144"/>
      <c r="F32" s="716"/>
      <c r="G32" s="719"/>
    </row>
    <row r="33" spans="2:7" ht="42" customHeight="1" x14ac:dyDescent="0.15">
      <c r="B33" s="24"/>
      <c r="C33" s="333"/>
      <c r="D33" s="334" t="s">
        <v>86</v>
      </c>
      <c r="E33" s="145"/>
      <c r="F33" s="717"/>
      <c r="G33" s="720"/>
    </row>
    <row r="34" spans="2:7" ht="24.75" customHeight="1" x14ac:dyDescent="0.15">
      <c r="B34" s="711" t="s">
        <v>63</v>
      </c>
      <c r="C34" s="712"/>
      <c r="D34" s="712"/>
      <c r="E34" s="712"/>
      <c r="F34" s="36"/>
      <c r="G34" s="37"/>
    </row>
    <row r="35" spans="2:7" ht="27.75" customHeight="1" x14ac:dyDescent="0.15">
      <c r="B35" s="24"/>
      <c r="C35" s="26"/>
      <c r="D35" s="10" t="s">
        <v>58</v>
      </c>
      <c r="E35" s="23"/>
      <c r="F35" s="17" t="s">
        <v>104</v>
      </c>
      <c r="G35" s="18" t="s">
        <v>105</v>
      </c>
    </row>
    <row r="36" spans="2:7" ht="37.5" customHeight="1" x14ac:dyDescent="0.15">
      <c r="B36" s="19"/>
      <c r="C36" s="713" t="s">
        <v>64</v>
      </c>
      <c r="D36" s="713"/>
      <c r="E36" s="20"/>
      <c r="F36" s="715" t="s">
        <v>510</v>
      </c>
      <c r="G36" s="718" t="s">
        <v>539</v>
      </c>
    </row>
    <row r="37" spans="2:7" ht="37.5" customHeight="1" x14ac:dyDescent="0.15">
      <c r="B37" s="19"/>
      <c r="C37" s="329"/>
      <c r="D37" s="330" t="s">
        <v>84</v>
      </c>
      <c r="E37" s="143"/>
      <c r="F37" s="716"/>
      <c r="G37" s="719"/>
    </row>
    <row r="38" spans="2:7" ht="37.5" customHeight="1" x14ac:dyDescent="0.15">
      <c r="B38" s="19"/>
      <c r="C38" s="331"/>
      <c r="D38" s="332" t="s">
        <v>85</v>
      </c>
      <c r="E38" s="144"/>
      <c r="F38" s="716"/>
      <c r="G38" s="719"/>
    </row>
    <row r="39" spans="2:7" ht="37.5" customHeight="1" x14ac:dyDescent="0.15">
      <c r="B39" s="19"/>
      <c r="C39" s="333"/>
      <c r="D39" s="334" t="s">
        <v>86</v>
      </c>
      <c r="E39" s="145"/>
      <c r="F39" s="717"/>
      <c r="G39" s="720"/>
    </row>
    <row r="40" spans="2:7" ht="27.75" customHeight="1" x14ac:dyDescent="0.15">
      <c r="B40" s="21"/>
      <c r="C40" s="713" t="s">
        <v>59</v>
      </c>
      <c r="D40" s="713"/>
      <c r="E40" s="6"/>
      <c r="F40" s="289"/>
      <c r="G40" s="290"/>
    </row>
    <row r="41" spans="2:7" ht="30.75" customHeight="1" x14ac:dyDescent="0.15">
      <c r="B41" s="19"/>
      <c r="C41" s="329"/>
      <c r="D41" s="330" t="s">
        <v>542</v>
      </c>
      <c r="E41" s="143"/>
      <c r="F41" s="146" t="s">
        <v>133</v>
      </c>
      <c r="G41" s="147"/>
    </row>
    <row r="42" spans="2:7" ht="30.75" customHeight="1" x14ac:dyDescent="0.15">
      <c r="B42" s="19"/>
      <c r="C42" s="331"/>
      <c r="D42" s="332" t="s">
        <v>88</v>
      </c>
      <c r="E42" s="144"/>
      <c r="F42" s="150" t="s">
        <v>134</v>
      </c>
      <c r="G42" s="151"/>
    </row>
    <row r="43" spans="2:7" ht="30" customHeight="1" x14ac:dyDescent="0.15">
      <c r="B43" s="19"/>
      <c r="C43" s="331"/>
      <c r="D43" s="332" t="s">
        <v>89</v>
      </c>
      <c r="E43" s="144"/>
      <c r="F43" s="150" t="s">
        <v>136</v>
      </c>
      <c r="G43" s="151" t="s">
        <v>334</v>
      </c>
    </row>
    <row r="44" spans="2:7" ht="30" customHeight="1" x14ac:dyDescent="0.15">
      <c r="B44" s="24"/>
      <c r="C44" s="333"/>
      <c r="D44" s="334" t="s">
        <v>90</v>
      </c>
      <c r="E44" s="145"/>
      <c r="F44" s="148" t="s">
        <v>135</v>
      </c>
      <c r="G44" s="149"/>
    </row>
    <row r="45" spans="2:7" ht="27.75" customHeight="1" x14ac:dyDescent="0.15">
      <c r="B45" s="21"/>
      <c r="C45" s="713" t="s">
        <v>91</v>
      </c>
      <c r="D45" s="713"/>
      <c r="E45" s="291"/>
      <c r="F45" s="289"/>
      <c r="G45" s="290"/>
    </row>
    <row r="46" spans="2:7" ht="30.75" customHeight="1" x14ac:dyDescent="0.15">
      <c r="B46" s="19"/>
      <c r="C46" s="329"/>
      <c r="D46" s="330" t="s">
        <v>543</v>
      </c>
      <c r="E46" s="143"/>
      <c r="F46" s="146" t="s">
        <v>111</v>
      </c>
      <c r="G46" s="147"/>
    </row>
    <row r="47" spans="2:7" ht="30.75" customHeight="1" x14ac:dyDescent="0.15">
      <c r="B47" s="19"/>
      <c r="C47" s="333"/>
      <c r="D47" s="334" t="s">
        <v>544</v>
      </c>
      <c r="E47" s="145"/>
      <c r="F47" s="148" t="s">
        <v>206</v>
      </c>
      <c r="G47" s="149"/>
    </row>
    <row r="48" spans="2:7" ht="30.75" customHeight="1" x14ac:dyDescent="0.15">
      <c r="B48" s="15"/>
      <c r="C48" s="714" t="s">
        <v>60</v>
      </c>
      <c r="D48" s="714"/>
      <c r="E48" s="4"/>
      <c r="F48" s="33" t="s">
        <v>205</v>
      </c>
      <c r="G48" s="32"/>
    </row>
    <row r="49" spans="2:7" ht="46.5" customHeight="1" x14ac:dyDescent="0.15">
      <c r="B49" s="27"/>
      <c r="C49" s="709" t="s">
        <v>546</v>
      </c>
      <c r="D49" s="709"/>
      <c r="E49" s="28"/>
      <c r="F49" s="34" t="s">
        <v>137</v>
      </c>
      <c r="G49" s="30"/>
    </row>
  </sheetData>
  <mergeCells count="30">
    <mergeCell ref="F36:F39"/>
    <mergeCell ref="G36:G39"/>
    <mergeCell ref="F30:F33"/>
    <mergeCell ref="G30:G33"/>
    <mergeCell ref="B2:G2"/>
    <mergeCell ref="B3:G3"/>
    <mergeCell ref="C25:D25"/>
    <mergeCell ref="C26:D26"/>
    <mergeCell ref="C11:D11"/>
    <mergeCell ref="C5:D5"/>
    <mergeCell ref="C30:D30"/>
    <mergeCell ref="C16:D16"/>
    <mergeCell ref="C17:D17"/>
    <mergeCell ref="B7:G7"/>
    <mergeCell ref="F11:F14"/>
    <mergeCell ref="G11:G14"/>
    <mergeCell ref="C49:D49"/>
    <mergeCell ref="C4:D4"/>
    <mergeCell ref="B8:E8"/>
    <mergeCell ref="B28:E28"/>
    <mergeCell ref="B34:E34"/>
    <mergeCell ref="C36:D36"/>
    <mergeCell ref="C40:D40"/>
    <mergeCell ref="C45:D45"/>
    <mergeCell ref="C48:D48"/>
    <mergeCell ref="C22:D22"/>
    <mergeCell ref="C10:D10"/>
    <mergeCell ref="C9:D9"/>
    <mergeCell ref="C15:D15"/>
    <mergeCell ref="C27:D27"/>
  </mergeCells>
  <phoneticPr fontId="1"/>
  <pageMargins left="0.75" right="0.33" top="0.4" bottom="0.19" header="0.36" footer="0.16"/>
  <pageSetup paperSize="9" scale="47"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B1:F48"/>
  <sheetViews>
    <sheetView workbookViewId="0">
      <selection activeCell="E24" sqref="E24:Q24"/>
    </sheetView>
  </sheetViews>
  <sheetFormatPr defaultRowHeight="13.5" x14ac:dyDescent="0.15"/>
  <cols>
    <col min="1" max="1" width="3.625" customWidth="1"/>
    <col min="2" max="3" width="3" customWidth="1"/>
    <col min="4" max="4" width="78.25" customWidth="1"/>
  </cols>
  <sheetData>
    <row r="1" spans="2:6" ht="24" customHeight="1" x14ac:dyDescent="0.15">
      <c r="B1" s="302" t="s">
        <v>559</v>
      </c>
      <c r="C1" s="39"/>
      <c r="D1" s="39"/>
    </row>
    <row r="2" spans="2:6" ht="18" customHeight="1" x14ac:dyDescent="0.15">
      <c r="B2" s="39"/>
      <c r="C2" s="39"/>
      <c r="D2" s="39"/>
    </row>
    <row r="3" spans="2:6" ht="24" customHeight="1" x14ac:dyDescent="0.15">
      <c r="B3" s="298" t="s">
        <v>24</v>
      </c>
      <c r="C3" s="299">
        <v>1</v>
      </c>
      <c r="D3" s="300" t="s">
        <v>335</v>
      </c>
    </row>
    <row r="4" spans="2:6" ht="82.5" customHeight="1" x14ac:dyDescent="0.15">
      <c r="B4" s="7" t="s">
        <v>208</v>
      </c>
      <c r="C4" s="8">
        <v>1</v>
      </c>
      <c r="D4" s="52" t="s">
        <v>213</v>
      </c>
      <c r="F4" s="303"/>
    </row>
    <row r="5" spans="2:6" ht="17.25" customHeight="1" x14ac:dyDescent="0.15">
      <c r="B5" s="39"/>
      <c r="C5" s="39"/>
      <c r="D5" s="51"/>
    </row>
    <row r="6" spans="2:6" ht="24" customHeight="1" x14ac:dyDescent="0.15">
      <c r="B6" s="298" t="s">
        <v>24</v>
      </c>
      <c r="C6" s="299">
        <v>2</v>
      </c>
      <c r="D6" s="300" t="s">
        <v>0</v>
      </c>
    </row>
    <row r="7" spans="2:6" ht="32.25" customHeight="1" x14ac:dyDescent="0.15">
      <c r="B7" s="7" t="s">
        <v>208</v>
      </c>
      <c r="C7" s="8">
        <v>2</v>
      </c>
      <c r="D7" s="53" t="s">
        <v>1</v>
      </c>
    </row>
    <row r="8" spans="2:6" ht="17.25" customHeight="1" x14ac:dyDescent="0.15">
      <c r="B8" s="39"/>
      <c r="C8" s="39"/>
      <c r="D8" s="51"/>
    </row>
    <row r="9" spans="2:6" ht="32.25" customHeight="1" x14ac:dyDescent="0.15">
      <c r="B9" s="298" t="s">
        <v>24</v>
      </c>
      <c r="C9" s="299">
        <v>3</v>
      </c>
      <c r="D9" s="301" t="s">
        <v>2</v>
      </c>
    </row>
    <row r="10" spans="2:6" ht="59.25" customHeight="1" x14ac:dyDescent="0.15">
      <c r="B10" s="9" t="s">
        <v>208</v>
      </c>
      <c r="C10" s="50">
        <v>3</v>
      </c>
      <c r="D10" s="54" t="s">
        <v>3</v>
      </c>
    </row>
    <row r="11" spans="2:6" ht="17.25" customHeight="1" x14ac:dyDescent="0.15">
      <c r="B11" s="39"/>
      <c r="C11" s="39"/>
      <c r="D11" s="51"/>
    </row>
    <row r="12" spans="2:6" ht="24" customHeight="1" x14ac:dyDescent="0.15">
      <c r="B12" s="298" t="s">
        <v>24</v>
      </c>
      <c r="C12" s="299">
        <v>4</v>
      </c>
      <c r="D12" s="300" t="s">
        <v>4</v>
      </c>
    </row>
    <row r="13" spans="2:6" ht="32.25" customHeight="1" x14ac:dyDescent="0.15">
      <c r="B13" s="7" t="s">
        <v>208</v>
      </c>
      <c r="C13" s="8">
        <v>4</v>
      </c>
      <c r="D13" s="53" t="s">
        <v>5</v>
      </c>
    </row>
    <row r="14" spans="2:6" ht="17.25" customHeight="1" x14ac:dyDescent="0.15">
      <c r="B14" s="39"/>
      <c r="C14" s="39"/>
      <c r="D14" s="51"/>
    </row>
    <row r="15" spans="2:6" ht="32.25" customHeight="1" x14ac:dyDescent="0.15">
      <c r="B15" s="298" t="s">
        <v>24</v>
      </c>
      <c r="C15" s="299">
        <v>5</v>
      </c>
      <c r="D15" s="301" t="s">
        <v>6</v>
      </c>
    </row>
    <row r="16" spans="2:6" ht="32.25" customHeight="1" x14ac:dyDescent="0.15">
      <c r="B16" s="9" t="s">
        <v>208</v>
      </c>
      <c r="C16" s="50">
        <v>5</v>
      </c>
      <c r="D16" s="54" t="s">
        <v>7</v>
      </c>
    </row>
    <row r="17" spans="2:4" ht="17.25" customHeight="1" x14ac:dyDescent="0.15">
      <c r="B17" s="39"/>
      <c r="C17" s="39"/>
      <c r="D17" s="51"/>
    </row>
    <row r="18" spans="2:4" ht="32.25" customHeight="1" x14ac:dyDescent="0.15">
      <c r="B18" s="298" t="s">
        <v>24</v>
      </c>
      <c r="C18" s="299">
        <v>6</v>
      </c>
      <c r="D18" s="301" t="s">
        <v>8</v>
      </c>
    </row>
    <row r="19" spans="2:4" ht="64.5" customHeight="1" x14ac:dyDescent="0.15">
      <c r="B19" s="9" t="s">
        <v>208</v>
      </c>
      <c r="C19" s="50">
        <v>6</v>
      </c>
      <c r="D19" s="54" t="s">
        <v>9</v>
      </c>
    </row>
    <row r="20" spans="2:4" ht="17.25" customHeight="1" x14ac:dyDescent="0.15">
      <c r="B20" s="39"/>
      <c r="C20" s="39"/>
      <c r="D20" s="51"/>
    </row>
    <row r="21" spans="2:4" ht="32.25" customHeight="1" x14ac:dyDescent="0.15">
      <c r="B21" s="298" t="s">
        <v>24</v>
      </c>
      <c r="C21" s="299">
        <v>7</v>
      </c>
      <c r="D21" s="301" t="s">
        <v>10</v>
      </c>
    </row>
    <row r="22" spans="2:4" ht="60.75" customHeight="1" x14ac:dyDescent="0.15">
      <c r="B22" s="726" t="s">
        <v>208</v>
      </c>
      <c r="C22" s="728">
        <v>7</v>
      </c>
      <c r="D22" s="55" t="s">
        <v>207</v>
      </c>
    </row>
    <row r="23" spans="2:4" ht="60.75" customHeight="1" x14ac:dyDescent="0.15">
      <c r="B23" s="727"/>
      <c r="C23" s="729"/>
      <c r="D23" s="57" t="s">
        <v>28</v>
      </c>
    </row>
    <row r="24" spans="2:4" ht="18" customHeight="1" x14ac:dyDescent="0.15">
      <c r="B24" s="39"/>
      <c r="C24" s="39"/>
      <c r="D24" s="51"/>
    </row>
    <row r="25" spans="2:4" ht="47.25" customHeight="1" x14ac:dyDescent="0.15">
      <c r="B25" s="298" t="s">
        <v>24</v>
      </c>
      <c r="C25" s="299">
        <v>8</v>
      </c>
      <c r="D25" s="301" t="s">
        <v>11</v>
      </c>
    </row>
    <row r="26" spans="2:4" ht="75" customHeight="1" x14ac:dyDescent="0.15">
      <c r="B26" s="726" t="s">
        <v>208</v>
      </c>
      <c r="C26" s="728">
        <v>8</v>
      </c>
      <c r="D26" s="55" t="s">
        <v>25</v>
      </c>
    </row>
    <row r="27" spans="2:4" ht="80.25" customHeight="1" x14ac:dyDescent="0.15">
      <c r="B27" s="727"/>
      <c r="C27" s="729"/>
      <c r="D27" s="53" t="s">
        <v>26</v>
      </c>
    </row>
    <row r="28" spans="2:4" ht="18" customHeight="1" x14ac:dyDescent="0.15">
      <c r="B28" s="39"/>
      <c r="C28" s="39"/>
      <c r="D28" s="51"/>
    </row>
    <row r="29" spans="2:4" ht="31.5" customHeight="1" x14ac:dyDescent="0.15">
      <c r="B29" s="298" t="s">
        <v>24</v>
      </c>
      <c r="C29" s="299">
        <v>9</v>
      </c>
      <c r="D29" s="301" t="s">
        <v>12</v>
      </c>
    </row>
    <row r="30" spans="2:4" ht="45" customHeight="1" x14ac:dyDescent="0.15">
      <c r="B30" s="9" t="s">
        <v>208</v>
      </c>
      <c r="C30" s="50">
        <v>9</v>
      </c>
      <c r="D30" s="54" t="s">
        <v>13</v>
      </c>
    </row>
    <row r="31" spans="2:4" ht="18" customHeight="1" x14ac:dyDescent="0.15">
      <c r="B31" s="39"/>
      <c r="C31" s="39"/>
      <c r="D31" s="51"/>
    </row>
    <row r="32" spans="2:4" ht="30.75" customHeight="1" x14ac:dyDescent="0.15">
      <c r="B32" s="298" t="s">
        <v>24</v>
      </c>
      <c r="C32" s="299">
        <v>10</v>
      </c>
      <c r="D32" s="301" t="s">
        <v>14</v>
      </c>
    </row>
    <row r="33" spans="2:4" ht="59.25" customHeight="1" x14ac:dyDescent="0.15">
      <c r="B33" s="9" t="s">
        <v>208</v>
      </c>
      <c r="C33" s="50">
        <v>10</v>
      </c>
      <c r="D33" s="54" t="s">
        <v>15</v>
      </c>
    </row>
    <row r="34" spans="2:4" ht="18" customHeight="1" x14ac:dyDescent="0.15">
      <c r="B34" s="39"/>
      <c r="C34" s="39"/>
      <c r="D34" s="51"/>
    </row>
    <row r="35" spans="2:4" ht="30.75" customHeight="1" x14ac:dyDescent="0.15">
      <c r="B35" s="298" t="s">
        <v>24</v>
      </c>
      <c r="C35" s="299">
        <v>11</v>
      </c>
      <c r="D35" s="301" t="s">
        <v>16</v>
      </c>
    </row>
    <row r="36" spans="2:4" ht="45" customHeight="1" x14ac:dyDescent="0.15">
      <c r="B36" s="9" t="s">
        <v>208</v>
      </c>
      <c r="C36" s="50">
        <v>11</v>
      </c>
      <c r="D36" s="54" t="s">
        <v>17</v>
      </c>
    </row>
    <row r="37" spans="2:4" ht="18" customHeight="1" x14ac:dyDescent="0.15">
      <c r="B37" s="39"/>
      <c r="C37" s="39"/>
      <c r="D37" s="51"/>
    </row>
    <row r="38" spans="2:4" ht="30.75" customHeight="1" x14ac:dyDescent="0.15">
      <c r="B38" s="298" t="s">
        <v>24</v>
      </c>
      <c r="C38" s="299">
        <v>12</v>
      </c>
      <c r="D38" s="301" t="s">
        <v>27</v>
      </c>
    </row>
    <row r="39" spans="2:4" ht="19.5" customHeight="1" x14ac:dyDescent="0.15">
      <c r="B39" s="7" t="s">
        <v>208</v>
      </c>
      <c r="C39" s="8">
        <v>12</v>
      </c>
      <c r="D39" s="56" t="s">
        <v>18</v>
      </c>
    </row>
    <row r="40" spans="2:4" ht="18" customHeight="1" x14ac:dyDescent="0.15">
      <c r="B40" s="39"/>
      <c r="C40" s="39"/>
      <c r="D40" s="51"/>
    </row>
    <row r="41" spans="2:4" ht="31.5" customHeight="1" x14ac:dyDescent="0.15">
      <c r="B41" s="298" t="s">
        <v>24</v>
      </c>
      <c r="C41" s="299">
        <v>13</v>
      </c>
      <c r="D41" s="301" t="s">
        <v>19</v>
      </c>
    </row>
    <row r="42" spans="2:4" ht="30.75" customHeight="1" x14ac:dyDescent="0.15">
      <c r="B42" s="9" t="s">
        <v>208</v>
      </c>
      <c r="C42" s="50">
        <v>13</v>
      </c>
      <c r="D42" s="54" t="s">
        <v>20</v>
      </c>
    </row>
    <row r="43" spans="2:4" ht="18" customHeight="1" x14ac:dyDescent="0.15">
      <c r="B43" s="39"/>
      <c r="C43" s="39"/>
      <c r="D43" s="51"/>
    </row>
    <row r="44" spans="2:4" ht="21.75" customHeight="1" x14ac:dyDescent="0.15">
      <c r="B44" s="298" t="s">
        <v>24</v>
      </c>
      <c r="C44" s="299">
        <v>14</v>
      </c>
      <c r="D44" s="300" t="s">
        <v>21</v>
      </c>
    </row>
    <row r="45" spans="2:4" ht="32.25" customHeight="1" x14ac:dyDescent="0.15">
      <c r="B45" s="7" t="s">
        <v>208</v>
      </c>
      <c r="C45" s="8">
        <v>14</v>
      </c>
      <c r="D45" s="53" t="s">
        <v>22</v>
      </c>
    </row>
    <row r="46" spans="2:4" ht="14.25" x14ac:dyDescent="0.15">
      <c r="B46" s="39"/>
      <c r="C46" s="39"/>
      <c r="D46" s="51"/>
    </row>
    <row r="47" spans="2:4" ht="30.75" customHeight="1" x14ac:dyDescent="0.15">
      <c r="B47" s="298" t="s">
        <v>24</v>
      </c>
      <c r="C47" s="299">
        <v>15</v>
      </c>
      <c r="D47" s="301" t="s">
        <v>23</v>
      </c>
    </row>
    <row r="48" spans="2:4" ht="46.5" customHeight="1" x14ac:dyDescent="0.15">
      <c r="B48" s="9" t="s">
        <v>208</v>
      </c>
      <c r="C48" s="50">
        <v>15</v>
      </c>
      <c r="D48" s="54" t="s">
        <v>336</v>
      </c>
    </row>
  </sheetData>
  <mergeCells count="4">
    <mergeCell ref="B26:B27"/>
    <mergeCell ref="C26:C27"/>
    <mergeCell ref="B22:B23"/>
    <mergeCell ref="C22:C23"/>
  </mergeCells>
  <phoneticPr fontId="1"/>
  <pageMargins left="0.75" right="0.37" top="1" bottom="0.41" header="0.51200000000000001" footer="0.280000000000000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FF"/>
  </sheetPr>
  <dimension ref="B1:M2"/>
  <sheetViews>
    <sheetView workbookViewId="0">
      <pane xSplit="3" ySplit="1" topLeftCell="H2" activePane="bottomRight" state="frozen"/>
      <selection activeCell="AH9" sqref="A9:AH9"/>
      <selection pane="topRight" activeCell="AH9" sqref="A9:AH9"/>
      <selection pane="bottomLeft" activeCell="AH9" sqref="A9:AH9"/>
      <selection pane="bottomRight" activeCell="B2" sqref="B2:M2"/>
    </sheetView>
  </sheetViews>
  <sheetFormatPr defaultRowHeight="13.5" x14ac:dyDescent="0.15"/>
  <cols>
    <col min="1" max="1" width="2.625" customWidth="1"/>
    <col min="2" max="2" width="26.125" customWidth="1"/>
    <col min="3" max="3" width="17.25" customWidth="1"/>
    <col min="4" max="4" width="20.5" customWidth="1"/>
    <col min="5" max="5" width="13.25" customWidth="1"/>
    <col min="6" max="6" width="29" bestFit="1" customWidth="1"/>
    <col min="7" max="7" width="23.5" bestFit="1" customWidth="1"/>
    <col min="8" max="8" width="20.375" bestFit="1" customWidth="1"/>
    <col min="9" max="9" width="19.25" bestFit="1" customWidth="1"/>
    <col min="10" max="10" width="15.75" customWidth="1"/>
    <col min="11" max="11" width="14" customWidth="1"/>
    <col min="12" max="12" width="20.75" customWidth="1"/>
    <col min="13" max="13" width="16.125" bestFit="1" customWidth="1"/>
  </cols>
  <sheetData>
    <row r="1" spans="2:13" s="152" customFormat="1" x14ac:dyDescent="0.15">
      <c r="B1" s="153" t="s">
        <v>215</v>
      </c>
      <c r="C1" s="154" t="s">
        <v>47</v>
      </c>
      <c r="D1" s="155" t="s">
        <v>124</v>
      </c>
      <c r="E1" s="153" t="s">
        <v>217</v>
      </c>
      <c r="F1" s="154" t="s">
        <v>216</v>
      </c>
      <c r="G1" s="155" t="s">
        <v>68</v>
      </c>
      <c r="H1" s="153" t="s">
        <v>126</v>
      </c>
      <c r="I1" s="154" t="s">
        <v>127</v>
      </c>
      <c r="J1" s="155" t="s">
        <v>218</v>
      </c>
      <c r="K1" s="153" t="s">
        <v>128</v>
      </c>
      <c r="L1" s="154" t="s">
        <v>129</v>
      </c>
      <c r="M1" s="155" t="s">
        <v>218</v>
      </c>
    </row>
    <row r="2" spans="2:13" s="48" customFormat="1" x14ac:dyDescent="0.15">
      <c r="B2" s="156">
        <f>基本情報!G3</f>
        <v>0</v>
      </c>
      <c r="C2" s="157">
        <f>基本情報!G4</f>
        <v>0</v>
      </c>
      <c r="D2" s="159">
        <f>基本情報!G5</f>
        <v>0</v>
      </c>
      <c r="E2" s="156">
        <f>基本情報!G6</f>
        <v>0</v>
      </c>
      <c r="F2" s="157">
        <f>基本情報!G7</f>
        <v>0</v>
      </c>
      <c r="G2" s="159">
        <f>基本情報!G8</f>
        <v>0</v>
      </c>
      <c r="H2" s="156">
        <f>基本情報!G9</f>
        <v>0</v>
      </c>
      <c r="I2" s="157">
        <f>基本情報!G10</f>
        <v>0</v>
      </c>
      <c r="J2" s="158">
        <f>基本情報!G11</f>
        <v>0</v>
      </c>
      <c r="K2" s="156">
        <f>基本情報!G12</f>
        <v>0</v>
      </c>
      <c r="L2" s="157">
        <f>基本情報!G13</f>
        <v>0</v>
      </c>
      <c r="M2" s="158">
        <f>基本情報!G14</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sheetPr>
  <dimension ref="A1:X40"/>
  <sheetViews>
    <sheetView view="pageBreakPreview" zoomScale="80" zoomScaleNormal="75" zoomScaleSheetLayoutView="80" workbookViewId="0">
      <pane xSplit="5" ySplit="7" topLeftCell="F8" activePane="bottomRight" state="frozen"/>
      <selection activeCell="R9" sqref="R9:R16"/>
      <selection pane="topRight" activeCell="R9" sqref="R9:R16"/>
      <selection pane="bottomLeft" activeCell="R9" sqref="R9:R16"/>
      <selection pane="bottomRight" activeCell="C8" sqref="C8:U8"/>
    </sheetView>
  </sheetViews>
  <sheetFormatPr defaultRowHeight="11.25" x14ac:dyDescent="0.15"/>
  <cols>
    <col min="1" max="1" width="2.5" style="66" customWidth="1"/>
    <col min="2" max="2" width="4.125" style="66" customWidth="1"/>
    <col min="3" max="3" width="15.625" style="66" customWidth="1"/>
    <col min="4" max="4" width="18.875" style="66" customWidth="1"/>
    <col min="5" max="5" width="8.75" style="66" customWidth="1"/>
    <col min="6" max="6" width="11" style="66" customWidth="1"/>
    <col min="7" max="7" width="9.875" style="66" customWidth="1"/>
    <col min="8" max="9" width="10.75" style="66" customWidth="1"/>
    <col min="10" max="10" width="8.625" style="66" bestFit="1" customWidth="1"/>
    <col min="11" max="12" width="11.5" style="66" customWidth="1"/>
    <col min="13" max="13" width="8.375" style="66" customWidth="1"/>
    <col min="14" max="14" width="9.5" style="66" customWidth="1"/>
    <col min="15" max="15" width="10.625" style="66" customWidth="1"/>
    <col min="16" max="16" width="11.375" style="66" customWidth="1"/>
    <col min="17" max="21" width="12.125" style="66" customWidth="1"/>
    <col min="22" max="22" width="14.625" style="66" customWidth="1"/>
    <col min="23" max="23" width="3.25" style="66" customWidth="1"/>
    <col min="24" max="24" width="3.375" style="66" bestFit="1" customWidth="1"/>
    <col min="25" max="16384" width="9" style="66"/>
  </cols>
  <sheetData>
    <row r="1" spans="1:24" ht="14.25" customHeight="1" x14ac:dyDescent="0.15">
      <c r="A1" s="66" t="s">
        <v>339</v>
      </c>
      <c r="V1" s="67" t="s">
        <v>244</v>
      </c>
    </row>
    <row r="2" spans="1:24" ht="14.25" customHeight="1" x14ac:dyDescent="0.15">
      <c r="Q2" s="739" t="s">
        <v>340</v>
      </c>
      <c r="R2" s="739"/>
      <c r="S2" s="739"/>
      <c r="T2" s="739"/>
      <c r="U2" s="739"/>
      <c r="V2" s="739"/>
    </row>
    <row r="3" spans="1:24" ht="15" customHeight="1" x14ac:dyDescent="0.15">
      <c r="A3" s="740" t="s">
        <v>220</v>
      </c>
      <c r="B3" s="741"/>
      <c r="C3" s="68"/>
      <c r="D3" s="69"/>
      <c r="E3" s="68"/>
      <c r="F3" s="197"/>
      <c r="G3" s="197"/>
      <c r="H3" s="197"/>
      <c r="I3" s="197"/>
      <c r="J3" s="745" t="s">
        <v>221</v>
      </c>
      <c r="K3" s="746"/>
      <c r="L3" s="746"/>
      <c r="M3" s="746"/>
      <c r="N3" s="746"/>
      <c r="O3" s="746"/>
      <c r="P3" s="747"/>
      <c r="Q3" s="197"/>
      <c r="R3" s="197"/>
      <c r="S3" s="197"/>
      <c r="T3" s="197"/>
      <c r="U3" s="197"/>
      <c r="V3" s="68"/>
    </row>
    <row r="4" spans="1:24" ht="15" customHeight="1" x14ac:dyDescent="0.15">
      <c r="A4" s="742"/>
      <c r="B4" s="743"/>
      <c r="C4" s="732" t="s">
        <v>222</v>
      </c>
      <c r="D4" s="748" t="s">
        <v>223</v>
      </c>
      <c r="E4" s="749" t="s">
        <v>224</v>
      </c>
      <c r="F4" s="751" t="s">
        <v>225</v>
      </c>
      <c r="G4" s="750" t="s">
        <v>341</v>
      </c>
      <c r="H4" s="751" t="s">
        <v>226</v>
      </c>
      <c r="I4" s="752" t="s">
        <v>342</v>
      </c>
      <c r="J4" s="732" t="s">
        <v>245</v>
      </c>
      <c r="K4" s="70" t="s">
        <v>246</v>
      </c>
      <c r="L4" s="71" t="s">
        <v>62</v>
      </c>
      <c r="M4" s="733" t="s">
        <v>247</v>
      </c>
      <c r="N4" s="734"/>
      <c r="O4" s="735"/>
      <c r="P4" s="736" t="s">
        <v>227</v>
      </c>
      <c r="Q4" s="732" t="s">
        <v>228</v>
      </c>
      <c r="R4" s="732" t="s">
        <v>229</v>
      </c>
      <c r="S4" s="732" t="s">
        <v>248</v>
      </c>
      <c r="T4" s="732" t="s">
        <v>343</v>
      </c>
      <c r="U4" s="732" t="s">
        <v>344</v>
      </c>
      <c r="V4" s="738" t="s">
        <v>249</v>
      </c>
    </row>
    <row r="5" spans="1:24" ht="15" customHeight="1" x14ac:dyDescent="0.15">
      <c r="A5" s="742"/>
      <c r="B5" s="743"/>
      <c r="C5" s="732"/>
      <c r="D5" s="748"/>
      <c r="E5" s="749"/>
      <c r="F5" s="751"/>
      <c r="G5" s="750"/>
      <c r="H5" s="751"/>
      <c r="I5" s="753"/>
      <c r="J5" s="732"/>
      <c r="K5" s="198" t="s">
        <v>230</v>
      </c>
      <c r="L5" s="198" t="s">
        <v>230</v>
      </c>
      <c r="M5" s="196" t="s">
        <v>231</v>
      </c>
      <c r="N5" s="196" t="s">
        <v>232</v>
      </c>
      <c r="O5" s="198" t="s">
        <v>230</v>
      </c>
      <c r="P5" s="737"/>
      <c r="Q5" s="732"/>
      <c r="R5" s="732"/>
      <c r="S5" s="732"/>
      <c r="T5" s="732"/>
      <c r="U5" s="732"/>
      <c r="V5" s="738"/>
    </row>
    <row r="6" spans="1:24" s="75" customFormat="1" ht="15" customHeight="1" x14ac:dyDescent="0.15">
      <c r="A6" s="744"/>
      <c r="B6" s="735"/>
      <c r="C6" s="72"/>
      <c r="D6" s="72"/>
      <c r="E6" s="72"/>
      <c r="F6" s="73" t="s">
        <v>233</v>
      </c>
      <c r="G6" s="73" t="s">
        <v>234</v>
      </c>
      <c r="H6" s="74" t="s">
        <v>235</v>
      </c>
      <c r="I6" s="73" t="s">
        <v>236</v>
      </c>
      <c r="J6" s="74"/>
      <c r="K6" s="74"/>
      <c r="L6" s="74"/>
      <c r="M6" s="74"/>
      <c r="N6" s="74"/>
      <c r="O6" s="74"/>
      <c r="P6" s="74" t="s">
        <v>345</v>
      </c>
      <c r="Q6" s="74" t="s">
        <v>237</v>
      </c>
      <c r="R6" s="74" t="s">
        <v>346</v>
      </c>
      <c r="S6" s="74" t="s">
        <v>347</v>
      </c>
      <c r="T6" s="74" t="s">
        <v>348</v>
      </c>
      <c r="U6" s="74" t="s">
        <v>349</v>
      </c>
      <c r="V6" s="74"/>
      <c r="X6" s="75" t="s">
        <v>517</v>
      </c>
    </row>
    <row r="7" spans="1:24" x14ac:dyDescent="0.15">
      <c r="A7" s="76"/>
      <c r="B7" s="77"/>
      <c r="C7" s="202"/>
      <c r="D7" s="78"/>
      <c r="E7" s="78"/>
      <c r="F7" s="79" t="s">
        <v>238</v>
      </c>
      <c r="G7" s="79" t="s">
        <v>238</v>
      </c>
      <c r="H7" s="79" t="s">
        <v>238</v>
      </c>
      <c r="I7" s="79" t="s">
        <v>238</v>
      </c>
      <c r="J7" s="79" t="s">
        <v>80</v>
      </c>
      <c r="K7" s="79" t="s">
        <v>238</v>
      </c>
      <c r="L7" s="79" t="s">
        <v>238</v>
      </c>
      <c r="M7" s="79" t="s">
        <v>239</v>
      </c>
      <c r="N7" s="79" t="s">
        <v>80</v>
      </c>
      <c r="O7" s="79" t="s">
        <v>240</v>
      </c>
      <c r="P7" s="79" t="s">
        <v>240</v>
      </c>
      <c r="Q7" s="79" t="s">
        <v>238</v>
      </c>
      <c r="R7" s="79" t="s">
        <v>238</v>
      </c>
      <c r="S7" s="79" t="s">
        <v>240</v>
      </c>
      <c r="T7" s="79" t="s">
        <v>238</v>
      </c>
      <c r="U7" s="79" t="s">
        <v>238</v>
      </c>
      <c r="V7" s="730" t="s">
        <v>350</v>
      </c>
    </row>
    <row r="8" spans="1:24" s="75" customFormat="1" ht="21" customHeight="1" x14ac:dyDescent="0.15">
      <c r="A8" s="305"/>
      <c r="B8" s="294"/>
      <c r="C8" s="306" t="e">
        <f>#REF!</f>
        <v>#REF!</v>
      </c>
      <c r="D8" s="304" t="e">
        <f>#REF!</f>
        <v>#REF!</v>
      </c>
      <c r="E8" s="307" t="e">
        <f>#REF!</f>
        <v>#REF!</v>
      </c>
      <c r="F8" s="308" t="e">
        <f>#REF!</f>
        <v>#REF!</v>
      </c>
      <c r="G8" s="308" t="e">
        <f>#REF!</f>
        <v>#REF!</v>
      </c>
      <c r="H8" s="309" t="e">
        <f>F8-G8</f>
        <v>#REF!</v>
      </c>
      <c r="I8" s="308" t="e">
        <f>#REF!</f>
        <v>#REF!</v>
      </c>
      <c r="J8" s="308" t="e">
        <f>#REF!</f>
        <v>#REF!</v>
      </c>
      <c r="K8" s="310" t="e">
        <f>#REF!</f>
        <v>#REF!</v>
      </c>
      <c r="L8" s="309" t="e">
        <f>ROUNDDOWN(IF(J8&gt;70,70,J8)/5,0)*215000</f>
        <v>#REF!</v>
      </c>
      <c r="M8" s="308" t="e">
        <f>#REF!</f>
        <v>#REF!</v>
      </c>
      <c r="N8" s="309" t="e">
        <f>IF(ROUNDDOWN(M8/40,0)&gt;30,30,ROUNDDOWN(M8/40,0))</f>
        <v>#REF!</v>
      </c>
      <c r="O8" s="309" t="e">
        <f>IF(N8&lt;1,0,IF((1&lt;=N8)*OR(N8&lt;=4),113000,IF((5&lt;=N8)*OR(N8&lt;=9),226000,IF((10&lt;=N8)*OR(N8&lt;=14),566000,IF((15&lt;=N8)*OR(N8&lt;=19),849000,1132000+(N8-20)*45000)))))</f>
        <v>#REF!</v>
      </c>
      <c r="P8" s="309" t="e">
        <f>K8+L8+O8</f>
        <v>#REF!</v>
      </c>
      <c r="Q8" s="309" t="e">
        <f>MIN(I8,P8)</f>
        <v>#REF!</v>
      </c>
      <c r="R8" s="311" t="e">
        <f>MIN(H8,Q8)</f>
        <v>#REF!</v>
      </c>
      <c r="S8" s="308" t="e">
        <f>ROUNDDOWN(R8/2*0.6963,-3)</f>
        <v>#REF!</v>
      </c>
      <c r="T8" s="309" t="e">
        <f>((MIN(H8,Q8))/2)</f>
        <v>#REF!</v>
      </c>
      <c r="U8" s="309" t="e">
        <f>ROUNDDOWN(T8,-3)</f>
        <v>#REF!</v>
      </c>
      <c r="V8" s="731"/>
      <c r="X8" s="313" t="e">
        <f>IF(S8=#REF!,"○","×")</f>
        <v>#REF!</v>
      </c>
    </row>
    <row r="9" spans="1:24" ht="21" customHeight="1" x14ac:dyDescent="0.15">
      <c r="C9" s="204"/>
      <c r="D9" s="204"/>
      <c r="E9" s="204"/>
      <c r="F9" s="75" t="s">
        <v>351</v>
      </c>
      <c r="H9" s="205"/>
      <c r="I9" s="205"/>
      <c r="J9" s="205"/>
      <c r="K9" s="205"/>
      <c r="L9" s="205"/>
      <c r="M9" s="205"/>
      <c r="N9" s="205"/>
      <c r="O9" s="205"/>
      <c r="P9" s="205"/>
      <c r="Q9" s="205"/>
      <c r="R9" s="205"/>
      <c r="S9" s="205"/>
      <c r="T9" s="205"/>
      <c r="U9" s="205"/>
    </row>
    <row r="10" spans="1:24" ht="15.75" customHeight="1" x14ac:dyDescent="0.15">
      <c r="D10" s="206"/>
      <c r="E10" s="206"/>
      <c r="F10" s="80" t="s">
        <v>352</v>
      </c>
    </row>
    <row r="11" spans="1:24" s="208" customFormat="1" ht="15.75" customHeight="1" x14ac:dyDescent="0.15">
      <c r="A11" s="66"/>
      <c r="B11" s="66"/>
      <c r="C11" s="312"/>
      <c r="D11" s="206"/>
      <c r="E11" s="206"/>
      <c r="F11" s="207" t="s">
        <v>353</v>
      </c>
      <c r="G11" s="66"/>
      <c r="H11" s="66"/>
      <c r="I11" s="66"/>
      <c r="J11" s="66"/>
      <c r="K11" s="66"/>
      <c r="L11" s="66"/>
      <c r="M11" s="66"/>
      <c r="N11" s="66"/>
      <c r="O11" s="66"/>
      <c r="P11" s="66"/>
      <c r="Q11" s="66"/>
      <c r="R11" s="66"/>
      <c r="S11" s="66"/>
      <c r="T11" s="66"/>
      <c r="U11" s="66"/>
      <c r="V11" s="66"/>
      <c r="W11" s="66"/>
    </row>
    <row r="12" spans="1:24" s="208" customFormat="1" ht="15.75" customHeight="1" x14ac:dyDescent="0.15">
      <c r="A12" s="66"/>
      <c r="B12" s="66"/>
      <c r="C12" s="312"/>
      <c r="D12" s="206"/>
      <c r="E12" s="206"/>
      <c r="F12" s="207" t="s">
        <v>354</v>
      </c>
      <c r="G12" s="66"/>
      <c r="H12" s="66"/>
      <c r="I12" s="66"/>
      <c r="J12" s="66"/>
      <c r="K12" s="66"/>
      <c r="L12" s="66"/>
      <c r="M12" s="66"/>
      <c r="N12" s="66"/>
      <c r="O12" s="66"/>
      <c r="P12" s="66"/>
      <c r="Q12" s="66"/>
      <c r="R12" s="66"/>
      <c r="S12" s="66"/>
      <c r="T12" s="66"/>
      <c r="U12" s="66"/>
      <c r="V12" s="66"/>
      <c r="W12" s="66"/>
    </row>
    <row r="13" spans="1:24" s="208" customFormat="1" ht="15.75" customHeight="1" x14ac:dyDescent="0.15">
      <c r="A13" s="66"/>
      <c r="B13" s="66"/>
      <c r="C13" s="66"/>
      <c r="D13" s="206"/>
      <c r="E13" s="206"/>
      <c r="F13" s="206" t="s">
        <v>355</v>
      </c>
      <c r="G13" s="66"/>
      <c r="H13" s="66"/>
      <c r="I13" s="66"/>
      <c r="J13" s="66"/>
      <c r="K13" s="66"/>
      <c r="L13" s="66"/>
      <c r="M13" s="66"/>
      <c r="N13" s="66"/>
      <c r="O13" s="66"/>
      <c r="P13" s="66"/>
      <c r="Q13" s="66"/>
      <c r="R13" s="66"/>
      <c r="S13" s="66"/>
      <c r="T13" s="66"/>
      <c r="U13" s="66"/>
      <c r="V13" s="66"/>
      <c r="W13" s="66"/>
    </row>
    <row r="14" spans="1:24" s="208" customFormat="1" ht="15.75" customHeight="1" x14ac:dyDescent="0.15">
      <c r="A14" s="66"/>
      <c r="B14" s="66"/>
      <c r="C14" s="66"/>
      <c r="D14" s="206"/>
      <c r="E14" s="206"/>
      <c r="F14" s="207" t="s">
        <v>356</v>
      </c>
      <c r="G14" s="66"/>
      <c r="H14" s="66"/>
      <c r="I14" s="66"/>
      <c r="J14" s="66"/>
      <c r="K14" s="66"/>
      <c r="L14" s="66"/>
      <c r="M14" s="66"/>
      <c r="N14" s="66"/>
      <c r="O14" s="66"/>
      <c r="P14" s="66"/>
      <c r="Q14" s="66"/>
      <c r="R14" s="66"/>
      <c r="S14" s="66"/>
      <c r="T14" s="66"/>
      <c r="U14" s="66"/>
      <c r="V14" s="66"/>
      <c r="W14" s="66"/>
    </row>
    <row r="15" spans="1:24" s="208" customFormat="1" ht="15.75" customHeight="1" x14ac:dyDescent="0.15">
      <c r="A15" s="66"/>
      <c r="B15" s="66"/>
      <c r="C15" s="66"/>
      <c r="D15" s="206"/>
      <c r="E15" s="206"/>
      <c r="F15" s="207" t="s">
        <v>357</v>
      </c>
      <c r="G15" s="66"/>
      <c r="H15" s="66"/>
      <c r="I15" s="66"/>
      <c r="J15" s="66"/>
      <c r="K15" s="66"/>
      <c r="L15" s="66"/>
      <c r="M15" s="66"/>
      <c r="N15" s="66"/>
      <c r="O15" s="66"/>
      <c r="P15" s="66"/>
      <c r="Q15" s="66"/>
      <c r="R15" s="66"/>
      <c r="S15" s="66"/>
      <c r="T15" s="66"/>
      <c r="U15" s="66"/>
      <c r="V15" s="66"/>
      <c r="W15" s="66"/>
    </row>
    <row r="16" spans="1:24" ht="15.75" customHeight="1" x14ac:dyDescent="0.15">
      <c r="D16" s="206"/>
      <c r="E16" s="206"/>
      <c r="F16" s="207" t="s">
        <v>358</v>
      </c>
    </row>
    <row r="17" spans="3:6" ht="15.75" customHeight="1" x14ac:dyDescent="0.15">
      <c r="D17" s="206"/>
      <c r="E17" s="206"/>
      <c r="F17" s="207" t="s">
        <v>359</v>
      </c>
    </row>
    <row r="18" spans="3:6" ht="15.75" customHeight="1" x14ac:dyDescent="0.15">
      <c r="C18" s="206"/>
      <c r="D18" s="206"/>
      <c r="E18" s="206"/>
      <c r="F18" s="207" t="s">
        <v>360</v>
      </c>
    </row>
    <row r="19" spans="3:6" ht="15.75" customHeight="1" x14ac:dyDescent="0.15">
      <c r="C19" s="206"/>
      <c r="F19" s="207" t="s">
        <v>361</v>
      </c>
    </row>
    <row r="20" spans="3:6" ht="15.75" customHeight="1" x14ac:dyDescent="0.15">
      <c r="C20" s="206"/>
      <c r="F20" s="207" t="s">
        <v>362</v>
      </c>
    </row>
    <row r="21" spans="3:6" ht="15.75" customHeight="1" x14ac:dyDescent="0.15">
      <c r="C21" s="206"/>
      <c r="F21" s="207" t="s">
        <v>363</v>
      </c>
    </row>
    <row r="23" spans="3:6" x14ac:dyDescent="0.15">
      <c r="D23" s="209" t="s">
        <v>149</v>
      </c>
      <c r="E23" s="203" t="s">
        <v>364</v>
      </c>
    </row>
    <row r="24" spans="3:6" x14ac:dyDescent="0.15">
      <c r="D24" s="209" t="s">
        <v>150</v>
      </c>
      <c r="E24" s="203" t="s">
        <v>365</v>
      </c>
    </row>
    <row r="25" spans="3:6" x14ac:dyDescent="0.15">
      <c r="D25" s="209" t="s">
        <v>151</v>
      </c>
      <c r="E25" s="203" t="s">
        <v>366</v>
      </c>
    </row>
    <row r="26" spans="3:6" x14ac:dyDescent="0.15">
      <c r="D26" s="209" t="s">
        <v>152</v>
      </c>
      <c r="E26" s="203" t="s">
        <v>367</v>
      </c>
    </row>
    <row r="27" spans="3:6" x14ac:dyDescent="0.15">
      <c r="D27" s="209" t="s">
        <v>153</v>
      </c>
      <c r="E27" s="203" t="s">
        <v>368</v>
      </c>
    </row>
    <row r="28" spans="3:6" x14ac:dyDescent="0.15">
      <c r="D28" s="75"/>
      <c r="E28" s="210" t="s">
        <v>369</v>
      </c>
    </row>
    <row r="29" spans="3:6" x14ac:dyDescent="0.15">
      <c r="E29" s="203" t="s">
        <v>370</v>
      </c>
    </row>
    <row r="30" spans="3:6" x14ac:dyDescent="0.15">
      <c r="E30" s="210" t="s">
        <v>371</v>
      </c>
    </row>
    <row r="31" spans="3:6" x14ac:dyDescent="0.15">
      <c r="E31" s="203" t="s">
        <v>372</v>
      </c>
    </row>
    <row r="32" spans="3:6" x14ac:dyDescent="0.15">
      <c r="E32" s="203" t="s">
        <v>373</v>
      </c>
    </row>
    <row r="33" spans="5:5" x14ac:dyDescent="0.15">
      <c r="E33" s="203" t="s">
        <v>374</v>
      </c>
    </row>
    <row r="34" spans="5:5" x14ac:dyDescent="0.15">
      <c r="E34" s="203" t="s">
        <v>375</v>
      </c>
    </row>
    <row r="35" spans="5:5" x14ac:dyDescent="0.15">
      <c r="E35" s="203" t="s">
        <v>376</v>
      </c>
    </row>
    <row r="36" spans="5:5" x14ac:dyDescent="0.15">
      <c r="E36" s="203" t="s">
        <v>377</v>
      </c>
    </row>
    <row r="37" spans="5:5" x14ac:dyDescent="0.15">
      <c r="E37" s="203" t="s">
        <v>378</v>
      </c>
    </row>
    <row r="38" spans="5:5" x14ac:dyDescent="0.15">
      <c r="E38" s="203" t="s">
        <v>379</v>
      </c>
    </row>
    <row r="39" spans="5:5" x14ac:dyDescent="0.15">
      <c r="E39" s="203" t="s">
        <v>380</v>
      </c>
    </row>
    <row r="40" spans="5:5" x14ac:dyDescent="0.15">
      <c r="E40" s="203" t="s">
        <v>381</v>
      </c>
    </row>
  </sheetData>
  <mergeCells count="20">
    <mergeCell ref="Q2:V2"/>
    <mergeCell ref="A3:B6"/>
    <mergeCell ref="J3:P3"/>
    <mergeCell ref="C4:C5"/>
    <mergeCell ref="D4:D5"/>
    <mergeCell ref="E4:E5"/>
    <mergeCell ref="G4:G5"/>
    <mergeCell ref="H4:H5"/>
    <mergeCell ref="I4:I5"/>
    <mergeCell ref="R4:R5"/>
    <mergeCell ref="F4:F5"/>
    <mergeCell ref="T4:T5"/>
    <mergeCell ref="U4:U5"/>
    <mergeCell ref="Q4:Q5"/>
    <mergeCell ref="V7:V8"/>
    <mergeCell ref="J4:J5"/>
    <mergeCell ref="M4:O4"/>
    <mergeCell ref="P4:P5"/>
    <mergeCell ref="S4:S5"/>
    <mergeCell ref="V4:V5"/>
  </mergeCells>
  <phoneticPr fontId="1"/>
  <dataValidations count="2">
    <dataValidation type="list" allowBlank="1" showInputMessage="1" showErrorMessage="1" sqref="C8" xr:uid="{00000000-0002-0000-0E00-000000000000}">
      <formula1>$D$23:$D$27</formula1>
    </dataValidation>
    <dataValidation type="list" allowBlank="1" showInputMessage="1" showErrorMessage="1" sqref="E8" xr:uid="{00000000-0002-0000-0E00-000001000000}">
      <formula1>$E$23:$E$40</formula1>
    </dataValidation>
  </dataValidations>
  <printOptions horizontalCentered="1"/>
  <pageMargins left="0.55118110236220474" right="0.39370078740157483" top="0.6692913385826772" bottom="0.31496062992125984" header="0.51181102362204722" footer="0.27559055118110237"/>
  <pageSetup paperSize="9" scale="57" orientation="landscape" horizont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AL48"/>
  <sheetViews>
    <sheetView view="pageBreakPreview" zoomScale="80" zoomScaleNormal="100" zoomScaleSheetLayoutView="80" workbookViewId="0">
      <pane xSplit="3" ySplit="8" topLeftCell="D9" activePane="bottomRight" state="frozen"/>
      <selection activeCell="R9" sqref="R9:R16"/>
      <selection pane="topRight" activeCell="R9" sqref="R9:R16"/>
      <selection pane="bottomLeft" activeCell="R9" sqref="R9:R16"/>
      <selection pane="bottomRight" activeCell="A9" sqref="A9:AH9"/>
    </sheetView>
  </sheetViews>
  <sheetFormatPr defaultRowHeight="13.5" x14ac:dyDescent="0.15"/>
  <cols>
    <col min="1" max="1" width="17.125" style="81" customWidth="1"/>
    <col min="2" max="2" width="12.75" style="81" customWidth="1"/>
    <col min="3" max="3" width="9.75" style="81" bestFit="1" customWidth="1"/>
    <col min="4" max="5" width="6.5" style="81" customWidth="1"/>
    <col min="6" max="10" width="6.75" style="81" customWidth="1"/>
    <col min="11" max="11" width="7.5" style="81" bestFit="1" customWidth="1"/>
    <col min="12" max="16" width="7.5" style="81" customWidth="1"/>
    <col min="17" max="17" width="8.25" style="81" customWidth="1"/>
    <col min="18" max="18" width="6.5" style="81" customWidth="1"/>
    <col min="19" max="24" width="5" style="81" bestFit="1" customWidth="1"/>
    <col min="25" max="26" width="7.25" style="81" customWidth="1"/>
    <col min="27" max="30" width="5.25" style="81" customWidth="1"/>
    <col min="31" max="32" width="4.5" style="81" customWidth="1"/>
    <col min="33" max="33" width="18.875" style="81" customWidth="1"/>
    <col min="34" max="34" width="14.25" style="81" customWidth="1"/>
    <col min="35" max="35" width="2.25" style="81" customWidth="1"/>
    <col min="36" max="36" width="9" style="81"/>
    <col min="37" max="37" width="8.75" style="81" customWidth="1"/>
    <col min="38" max="38" width="18.875" style="81" customWidth="1"/>
    <col min="39" max="39" width="3.75" style="81" bestFit="1" customWidth="1"/>
    <col min="40" max="40" width="30.375" style="81" customWidth="1"/>
    <col min="41" max="16384" width="9" style="81"/>
  </cols>
  <sheetData>
    <row r="1" spans="1:34" x14ac:dyDescent="0.15">
      <c r="A1" s="81" t="s">
        <v>250</v>
      </c>
    </row>
    <row r="2" spans="1:34" ht="17.25" customHeight="1" x14ac:dyDescent="0.15">
      <c r="A2" s="757" t="s">
        <v>251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row>
    <row r="4" spans="1:34" x14ac:dyDescent="0.15">
      <c r="A4" s="81" t="s">
        <v>252</v>
      </c>
      <c r="AG4" s="82" t="s">
        <v>253</v>
      </c>
      <c r="AH4" s="83"/>
    </row>
    <row r="5" spans="1:34" ht="13.5" customHeight="1" x14ac:dyDescent="0.15">
      <c r="A5" s="758" t="s">
        <v>195</v>
      </c>
      <c r="B5" s="761" t="s">
        <v>254</v>
      </c>
      <c r="C5" s="764" t="s">
        <v>255</v>
      </c>
      <c r="D5" s="767" t="s">
        <v>71</v>
      </c>
      <c r="E5" s="764" t="s">
        <v>256</v>
      </c>
      <c r="F5" s="764" t="s">
        <v>257</v>
      </c>
      <c r="G5" s="770" t="s">
        <v>258</v>
      </c>
      <c r="H5" s="773" t="s">
        <v>259</v>
      </c>
      <c r="I5" s="770" t="s">
        <v>219</v>
      </c>
      <c r="J5" s="773" t="s">
        <v>259</v>
      </c>
      <c r="K5" s="764" t="s">
        <v>260</v>
      </c>
      <c r="L5" s="776" t="s">
        <v>261</v>
      </c>
      <c r="M5" s="776" t="s">
        <v>262</v>
      </c>
      <c r="N5" s="779" t="s">
        <v>263</v>
      </c>
      <c r="O5" s="754" t="s">
        <v>264</v>
      </c>
      <c r="P5" s="754" t="s">
        <v>265</v>
      </c>
      <c r="Q5" s="782" t="s">
        <v>266</v>
      </c>
      <c r="R5" s="782" t="s">
        <v>382</v>
      </c>
      <c r="S5" s="785" t="s">
        <v>72</v>
      </c>
      <c r="T5" s="786"/>
      <c r="U5" s="786"/>
      <c r="V5" s="786"/>
      <c r="W5" s="786"/>
      <c r="X5" s="787"/>
      <c r="Y5" s="788" t="s">
        <v>73</v>
      </c>
      <c r="Z5" s="788" t="s">
        <v>74</v>
      </c>
      <c r="AA5" s="785" t="s">
        <v>75</v>
      </c>
      <c r="AB5" s="786"/>
      <c r="AC5" s="786"/>
      <c r="AD5" s="786"/>
      <c r="AE5" s="786"/>
      <c r="AF5" s="786"/>
      <c r="AG5" s="787"/>
      <c r="AH5" s="791" t="s">
        <v>76</v>
      </c>
    </row>
    <row r="6" spans="1:34" ht="24" customHeight="1" x14ac:dyDescent="0.15">
      <c r="A6" s="759"/>
      <c r="B6" s="762"/>
      <c r="C6" s="765"/>
      <c r="D6" s="768"/>
      <c r="E6" s="765"/>
      <c r="F6" s="765"/>
      <c r="G6" s="771"/>
      <c r="H6" s="774"/>
      <c r="I6" s="771"/>
      <c r="J6" s="774"/>
      <c r="K6" s="762"/>
      <c r="L6" s="777"/>
      <c r="M6" s="777"/>
      <c r="N6" s="780"/>
      <c r="O6" s="755"/>
      <c r="P6" s="755"/>
      <c r="Q6" s="783"/>
      <c r="R6" s="783"/>
      <c r="S6" s="794" t="s">
        <v>267</v>
      </c>
      <c r="T6" s="795"/>
      <c r="U6" s="794" t="s">
        <v>268</v>
      </c>
      <c r="V6" s="795"/>
      <c r="W6" s="794" t="s">
        <v>269</v>
      </c>
      <c r="X6" s="795"/>
      <c r="Y6" s="789"/>
      <c r="Z6" s="789"/>
      <c r="AA6" s="796" t="s">
        <v>270</v>
      </c>
      <c r="AB6" s="797"/>
      <c r="AC6" s="797"/>
      <c r="AD6" s="798"/>
      <c r="AE6" s="799" t="s">
        <v>271</v>
      </c>
      <c r="AF6" s="799" t="s">
        <v>34</v>
      </c>
      <c r="AG6" s="765" t="s">
        <v>272</v>
      </c>
      <c r="AH6" s="792"/>
    </row>
    <row r="7" spans="1:34" ht="31.5" customHeight="1" x14ac:dyDescent="0.15">
      <c r="A7" s="760"/>
      <c r="B7" s="763"/>
      <c r="C7" s="766"/>
      <c r="D7" s="769"/>
      <c r="E7" s="766"/>
      <c r="F7" s="766"/>
      <c r="G7" s="772"/>
      <c r="H7" s="775"/>
      <c r="I7" s="772"/>
      <c r="J7" s="775"/>
      <c r="K7" s="763"/>
      <c r="L7" s="778"/>
      <c r="M7" s="778"/>
      <c r="N7" s="781"/>
      <c r="O7" s="756"/>
      <c r="P7" s="756"/>
      <c r="Q7" s="784"/>
      <c r="R7" s="784"/>
      <c r="S7" s="200" t="s">
        <v>77</v>
      </c>
      <c r="T7" s="200" t="s">
        <v>78</v>
      </c>
      <c r="U7" s="200" t="s">
        <v>77</v>
      </c>
      <c r="V7" s="200" t="s">
        <v>78</v>
      </c>
      <c r="W7" s="200" t="s">
        <v>77</v>
      </c>
      <c r="X7" s="200" t="s">
        <v>78</v>
      </c>
      <c r="Y7" s="790"/>
      <c r="Z7" s="790"/>
      <c r="AA7" s="84" t="s">
        <v>273</v>
      </c>
      <c r="AB7" s="85" t="s">
        <v>274</v>
      </c>
      <c r="AC7" s="85" t="s">
        <v>275</v>
      </c>
      <c r="AD7" s="85" t="s">
        <v>276</v>
      </c>
      <c r="AE7" s="800"/>
      <c r="AF7" s="800"/>
      <c r="AG7" s="766"/>
      <c r="AH7" s="793"/>
    </row>
    <row r="8" spans="1:34" ht="13.5" customHeight="1" x14ac:dyDescent="0.15">
      <c r="A8" s="199"/>
      <c r="B8" s="211"/>
      <c r="C8" s="211"/>
      <c r="D8" s="212" t="s">
        <v>79</v>
      </c>
      <c r="E8" s="212" t="s">
        <v>80</v>
      </c>
      <c r="F8" s="212" t="s">
        <v>80</v>
      </c>
      <c r="G8" s="213" t="s">
        <v>81</v>
      </c>
      <c r="H8" s="214" t="s">
        <v>81</v>
      </c>
      <c r="I8" s="215" t="s">
        <v>81</v>
      </c>
      <c r="J8" s="216" t="s">
        <v>81</v>
      </c>
      <c r="K8" s="216" t="s">
        <v>383</v>
      </c>
      <c r="L8" s="216" t="s">
        <v>383</v>
      </c>
      <c r="M8" s="216" t="s">
        <v>383</v>
      </c>
      <c r="N8" s="216" t="s">
        <v>383</v>
      </c>
      <c r="O8" s="216" t="s">
        <v>383</v>
      </c>
      <c r="P8" s="216" t="s">
        <v>383</v>
      </c>
      <c r="Q8" s="216"/>
      <c r="R8" s="216"/>
      <c r="S8" s="212" t="s">
        <v>80</v>
      </c>
      <c r="T8" s="212" t="s">
        <v>80</v>
      </c>
      <c r="U8" s="212" t="s">
        <v>80</v>
      </c>
      <c r="V8" s="86" t="s">
        <v>80</v>
      </c>
      <c r="W8" s="86" t="s">
        <v>80</v>
      </c>
      <c r="X8" s="86" t="s">
        <v>80</v>
      </c>
      <c r="Y8" s="212"/>
      <c r="Z8" s="86"/>
      <c r="AA8" s="86" t="s">
        <v>80</v>
      </c>
      <c r="AB8" s="87" t="s">
        <v>277</v>
      </c>
      <c r="AC8" s="87" t="s">
        <v>81</v>
      </c>
      <c r="AD8" s="87" t="s">
        <v>81</v>
      </c>
      <c r="AE8" s="87" t="s">
        <v>82</v>
      </c>
      <c r="AF8" s="212" t="s">
        <v>83</v>
      </c>
      <c r="AG8" s="212"/>
      <c r="AH8" s="201"/>
    </row>
    <row r="9" spans="1:34" ht="15.75" customHeight="1" x14ac:dyDescent="0.15">
      <c r="A9" s="217" t="e">
        <f>#REF!</f>
        <v>#REF!</v>
      </c>
      <c r="B9" s="217" t="e">
        <f>#REF!</f>
        <v>#REF!</v>
      </c>
      <c r="C9" s="217" t="e">
        <f>#REF!</f>
        <v>#REF!</v>
      </c>
      <c r="D9" s="315" t="e">
        <f>#REF!</f>
        <v>#REF!</v>
      </c>
      <c r="E9" s="315" t="e">
        <f>#REF!</f>
        <v>#REF!</v>
      </c>
      <c r="F9" s="315" t="e">
        <f>#REF!</f>
        <v>#REF!</v>
      </c>
      <c r="G9" s="316">
        <v>0</v>
      </c>
      <c r="H9" s="317">
        <v>0</v>
      </c>
      <c r="I9" s="316" t="e">
        <f>#REF!</f>
        <v>#REF!</v>
      </c>
      <c r="J9" s="318" t="e">
        <f>#REF!</f>
        <v>#REF!</v>
      </c>
      <c r="K9" s="319" t="e">
        <f>#REF!</f>
        <v>#REF!</v>
      </c>
      <c r="L9" s="319">
        <v>0</v>
      </c>
      <c r="M9" s="319" t="e">
        <f>#REF!</f>
        <v>#REF!</v>
      </c>
      <c r="N9" s="319" t="e">
        <f>#REF!</f>
        <v>#REF!</v>
      </c>
      <c r="O9" s="319">
        <v>0</v>
      </c>
      <c r="P9" s="319" t="e">
        <f>#REF!</f>
        <v>#REF!</v>
      </c>
      <c r="Q9" s="320" t="str">
        <f>IF(基本情報!G21="","",VLOOKUP(基本情報!G21,別添１!C46:E51,3,FALSE))</f>
        <v/>
      </c>
      <c r="R9" s="320" t="e">
        <f>#REF!</f>
        <v>#REF!</v>
      </c>
      <c r="S9" s="315" t="e">
        <f>#REF!</f>
        <v>#REF!</v>
      </c>
      <c r="T9" s="315" t="e">
        <f>#REF!</f>
        <v>#REF!</v>
      </c>
      <c r="U9" s="315" t="e">
        <f>#REF!</f>
        <v>#REF!</v>
      </c>
      <c r="V9" s="315" t="e">
        <f>#REF!</f>
        <v>#REF!</v>
      </c>
      <c r="W9" s="315" t="e">
        <f>#REF!</f>
        <v>#REF!</v>
      </c>
      <c r="X9" s="315" t="e">
        <f>#REF!</f>
        <v>#REF!</v>
      </c>
      <c r="Y9" s="321" t="e">
        <f>#REF!</f>
        <v>#REF!</v>
      </c>
      <c r="Z9" s="218" t="e">
        <f>#REF!</f>
        <v>#REF!</v>
      </c>
      <c r="AA9" s="315" t="e">
        <f>SUM(AB9:AD9)</f>
        <v>#REF!</v>
      </c>
      <c r="AB9" s="315" t="e">
        <f>#REF!</f>
        <v>#REF!</v>
      </c>
      <c r="AC9" s="315">
        <v>0</v>
      </c>
      <c r="AD9" s="315" t="e">
        <f>#REF!</f>
        <v>#REF!</v>
      </c>
      <c r="AE9" s="315" t="e">
        <f>#REF!</f>
        <v>#REF!</v>
      </c>
      <c r="AF9" s="318" t="e">
        <f>#REF!</f>
        <v>#REF!</v>
      </c>
      <c r="AG9" s="318" t="e">
        <f>#REF!</f>
        <v>#REF!</v>
      </c>
      <c r="AH9" s="217" t="e">
        <f>IF(#REF!="","",#REF!)</f>
        <v>#REF!</v>
      </c>
    </row>
    <row r="10" spans="1:34" x14ac:dyDescent="0.15">
      <c r="A10" s="80" t="s">
        <v>384</v>
      </c>
    </row>
    <row r="11" spans="1:34" x14ac:dyDescent="0.15">
      <c r="A11" s="80" t="s">
        <v>385</v>
      </c>
    </row>
    <row r="12" spans="1:34" x14ac:dyDescent="0.15">
      <c r="A12" s="80" t="s">
        <v>386</v>
      </c>
      <c r="Y12" s="322"/>
    </row>
    <row r="13" spans="1:34" s="91" customFormat="1" x14ac:dyDescent="0.15">
      <c r="A13" s="80" t="s">
        <v>387</v>
      </c>
      <c r="B13" s="81"/>
      <c r="C13" s="81"/>
      <c r="D13" s="81"/>
      <c r="E13" s="81"/>
      <c r="F13" s="81"/>
      <c r="G13" s="81"/>
      <c r="H13" s="81"/>
      <c r="I13" s="81"/>
      <c r="J13" s="81"/>
      <c r="K13" s="81"/>
      <c r="L13" s="81"/>
      <c r="M13" s="81"/>
      <c r="N13" s="81"/>
      <c r="O13" s="81"/>
      <c r="P13" s="81"/>
      <c r="Q13" s="81"/>
      <c r="R13" s="81"/>
      <c r="S13" s="81"/>
      <c r="T13" s="81"/>
      <c r="U13" s="81"/>
      <c r="V13" s="81"/>
      <c r="W13" s="81"/>
      <c r="X13" s="81"/>
      <c r="Y13" s="322"/>
      <c r="Z13" s="81"/>
      <c r="AA13" s="81"/>
      <c r="AB13" s="81"/>
      <c r="AC13" s="81"/>
      <c r="AD13" s="81"/>
      <c r="AE13" s="81"/>
      <c r="AF13" s="81"/>
      <c r="AG13" s="81"/>
      <c r="AH13" s="81"/>
    </row>
    <row r="14" spans="1:34" s="91" customFormat="1" x14ac:dyDescent="0.15">
      <c r="A14" s="80" t="s">
        <v>388</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row>
    <row r="15" spans="1:34" s="91" customFormat="1" x14ac:dyDescent="0.15">
      <c r="A15" s="80" t="s">
        <v>389</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row>
    <row r="16" spans="1:34" s="91" customFormat="1" x14ac:dyDescent="0.15">
      <c r="A16" s="80" t="s">
        <v>390</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8" x14ac:dyDescent="0.15">
      <c r="A17" s="80" t="s">
        <v>391</v>
      </c>
    </row>
    <row r="18" spans="1:38" s="80" customFormat="1" x14ac:dyDescent="0.15">
      <c r="A18" s="44" t="s">
        <v>392</v>
      </c>
      <c r="AK18" s="81"/>
      <c r="AL18" s="81"/>
    </row>
    <row r="19" spans="1:38" s="80" customFormat="1" x14ac:dyDescent="0.15">
      <c r="A19" s="44"/>
      <c r="B19" s="80" t="s">
        <v>393</v>
      </c>
      <c r="AK19" s="81"/>
      <c r="AL19" s="81"/>
    </row>
    <row r="20" spans="1:38" s="80" customFormat="1" x14ac:dyDescent="0.15">
      <c r="A20" s="44"/>
      <c r="B20" s="80" t="s">
        <v>394</v>
      </c>
      <c r="AK20" s="81"/>
    </row>
    <row r="21" spans="1:38" s="80" customFormat="1" x14ac:dyDescent="0.15">
      <c r="A21" s="44" t="s">
        <v>395</v>
      </c>
      <c r="AK21" s="81"/>
    </row>
    <row r="22" spans="1:38" s="80" customFormat="1" x14ac:dyDescent="0.15">
      <c r="A22" s="44" t="s">
        <v>396</v>
      </c>
      <c r="AK22" s="81"/>
    </row>
    <row r="23" spans="1:38" s="80" customFormat="1" x14ac:dyDescent="0.15">
      <c r="B23" s="44" t="s">
        <v>397</v>
      </c>
      <c r="AK23" s="81"/>
    </row>
    <row r="24" spans="1:38" s="80" customFormat="1" x14ac:dyDescent="0.15">
      <c r="B24" s="44" t="s">
        <v>398</v>
      </c>
      <c r="AK24" s="81"/>
    </row>
    <row r="25" spans="1:38" s="80" customFormat="1" x14ac:dyDescent="0.15">
      <c r="A25" s="80" t="s">
        <v>399</v>
      </c>
      <c r="AK25" s="81"/>
    </row>
    <row r="26" spans="1:38" s="80" customFormat="1" x14ac:dyDescent="0.15">
      <c r="A26" s="80" t="s">
        <v>400</v>
      </c>
      <c r="G26" s="219"/>
      <c r="AK26" s="81"/>
    </row>
    <row r="27" spans="1:38" s="80" customFormat="1" x14ac:dyDescent="0.15">
      <c r="A27" s="80" t="s">
        <v>401</v>
      </c>
      <c r="AK27" s="81"/>
    </row>
    <row r="28" spans="1:38" s="80" customFormat="1" x14ac:dyDescent="0.15">
      <c r="A28" s="80" t="s">
        <v>402</v>
      </c>
      <c r="AK28" s="81"/>
    </row>
    <row r="29" spans="1:38" s="80" customFormat="1" x14ac:dyDescent="0.15">
      <c r="A29" s="80" t="s">
        <v>403</v>
      </c>
      <c r="AK29" s="81"/>
    </row>
    <row r="30" spans="1:38" s="80" customFormat="1" ht="11.25" x14ac:dyDescent="0.15">
      <c r="A30" s="80" t="s">
        <v>404</v>
      </c>
    </row>
    <row r="31" spans="1:38" s="80" customFormat="1" ht="11.25" x14ac:dyDescent="0.15"/>
    <row r="32" spans="1:38" s="80" customFormat="1" ht="11.25" x14ac:dyDescent="0.15"/>
    <row r="33" spans="28:38" s="80" customFormat="1" x14ac:dyDescent="0.15">
      <c r="AB33" s="92" t="s">
        <v>149</v>
      </c>
      <c r="AC33" s="92" t="s">
        <v>278</v>
      </c>
      <c r="AD33" s="93" t="s">
        <v>279</v>
      </c>
      <c r="AE33" s="94" t="s">
        <v>280</v>
      </c>
      <c r="AF33" s="95" t="s">
        <v>281</v>
      </c>
      <c r="AG33" s="92" t="s">
        <v>139</v>
      </c>
    </row>
    <row r="34" spans="28:38" x14ac:dyDescent="0.15">
      <c r="AB34" s="92" t="s">
        <v>150</v>
      </c>
      <c r="AC34" s="92" t="s">
        <v>282</v>
      </c>
      <c r="AD34" s="93" t="s">
        <v>405</v>
      </c>
      <c r="AE34" s="94" t="s">
        <v>406</v>
      </c>
      <c r="AF34" s="95" t="s">
        <v>283</v>
      </c>
      <c r="AG34" s="92" t="s">
        <v>140</v>
      </c>
      <c r="AK34" s="80"/>
      <c r="AL34" s="80"/>
    </row>
    <row r="35" spans="28:38" x14ac:dyDescent="0.15">
      <c r="AB35" s="92" t="s">
        <v>151</v>
      </c>
      <c r="AC35" s="92" t="s">
        <v>284</v>
      </c>
      <c r="AD35" s="93" t="s">
        <v>407</v>
      </c>
      <c r="AE35" s="94" t="s">
        <v>408</v>
      </c>
      <c r="AF35" s="96"/>
      <c r="AG35" s="92" t="s">
        <v>141</v>
      </c>
      <c r="AK35" s="80"/>
    </row>
    <row r="36" spans="28:38" x14ac:dyDescent="0.15">
      <c r="AB36" s="92" t="s">
        <v>152</v>
      </c>
      <c r="AC36" s="92" t="s">
        <v>165</v>
      </c>
      <c r="AD36" s="93" t="s">
        <v>409</v>
      </c>
      <c r="AE36" s="94" t="s">
        <v>192</v>
      </c>
      <c r="AG36" s="92" t="s">
        <v>142</v>
      </c>
      <c r="AK36" s="80"/>
    </row>
    <row r="37" spans="28:38" x14ac:dyDescent="0.15">
      <c r="AB37" s="92" t="s">
        <v>153</v>
      </c>
      <c r="AC37" s="92" t="s">
        <v>285</v>
      </c>
      <c r="AD37" s="93" t="s">
        <v>410</v>
      </c>
      <c r="AE37" s="94" t="s">
        <v>193</v>
      </c>
      <c r="AG37" s="92" t="s">
        <v>143</v>
      </c>
      <c r="AK37" s="80"/>
    </row>
    <row r="38" spans="28:38" x14ac:dyDescent="0.15">
      <c r="AC38" s="90" t="s">
        <v>286</v>
      </c>
      <c r="AD38" s="88"/>
      <c r="AE38" s="94" t="s">
        <v>144</v>
      </c>
      <c r="AG38" s="92" t="s">
        <v>144</v>
      </c>
      <c r="AK38" s="80"/>
    </row>
    <row r="39" spans="28:38" x14ac:dyDescent="0.15">
      <c r="AC39" s="92" t="s">
        <v>171</v>
      </c>
      <c r="AD39" s="89"/>
      <c r="AK39" s="80"/>
    </row>
    <row r="40" spans="28:38" x14ac:dyDescent="0.15">
      <c r="AC40" s="92" t="s">
        <v>287</v>
      </c>
      <c r="AK40" s="80"/>
    </row>
    <row r="41" spans="28:38" x14ac:dyDescent="0.15">
      <c r="AC41" s="92" t="s">
        <v>288</v>
      </c>
      <c r="AK41" s="80"/>
    </row>
    <row r="42" spans="28:38" x14ac:dyDescent="0.15">
      <c r="AC42" s="92" t="s">
        <v>289</v>
      </c>
      <c r="AK42" s="80"/>
    </row>
    <row r="43" spans="28:38" x14ac:dyDescent="0.15">
      <c r="AC43" s="92" t="s">
        <v>290</v>
      </c>
    </row>
    <row r="44" spans="28:38" x14ac:dyDescent="0.15">
      <c r="AC44" s="92" t="s">
        <v>291</v>
      </c>
    </row>
    <row r="45" spans="28:38" x14ac:dyDescent="0.15">
      <c r="AC45" s="92" t="s">
        <v>292</v>
      </c>
    </row>
    <row r="46" spans="28:38" x14ac:dyDescent="0.15">
      <c r="AC46" s="92" t="s">
        <v>293</v>
      </c>
    </row>
    <row r="47" spans="28:38" x14ac:dyDescent="0.15">
      <c r="AC47" s="92" t="s">
        <v>294</v>
      </c>
    </row>
    <row r="48" spans="28:38" x14ac:dyDescent="0.15">
      <c r="AC48" s="92" t="s">
        <v>295</v>
      </c>
    </row>
  </sheetData>
  <mergeCells count="31">
    <mergeCell ref="AA5:AG5"/>
    <mergeCell ref="AH5:AH7"/>
    <mergeCell ref="S6:T6"/>
    <mergeCell ref="U6:V6"/>
    <mergeCell ref="W6:X6"/>
    <mergeCell ref="AA6:AD6"/>
    <mergeCell ref="AE6:AE7"/>
    <mergeCell ref="AF6:AF7"/>
    <mergeCell ref="AG6:AG7"/>
    <mergeCell ref="Z5:Z7"/>
    <mergeCell ref="P5:P7"/>
    <mergeCell ref="Q5:Q7"/>
    <mergeCell ref="R5:R7"/>
    <mergeCell ref="S5:X5"/>
    <mergeCell ref="Y5:Y7"/>
    <mergeCell ref="O5:O7"/>
    <mergeCell ref="A2:AH2"/>
    <mergeCell ref="A5:A7"/>
    <mergeCell ref="B5:B7"/>
    <mergeCell ref="C5:C7"/>
    <mergeCell ref="D5:D7"/>
    <mergeCell ref="E5:E7"/>
    <mergeCell ref="F5:F7"/>
    <mergeCell ref="G5:G7"/>
    <mergeCell ref="H5:H7"/>
    <mergeCell ref="I5:I7"/>
    <mergeCell ref="J5:J7"/>
    <mergeCell ref="K5:K7"/>
    <mergeCell ref="L5:L7"/>
    <mergeCell ref="M5:M7"/>
    <mergeCell ref="N5:N7"/>
  </mergeCells>
  <phoneticPr fontId="1"/>
  <dataValidations count="3">
    <dataValidation type="list" allowBlank="1" showInputMessage="1" showErrorMessage="1" sqref="A9" xr:uid="{00000000-0002-0000-0F00-000000000000}">
      <formula1>$AB$33:$AB$37</formula1>
    </dataValidation>
    <dataValidation type="list" allowBlank="1" showInputMessage="1" showErrorMessage="1" sqref="C9" xr:uid="{00000000-0002-0000-0F00-000001000000}">
      <formula1>$AC$33:$AC$48</formula1>
    </dataValidation>
    <dataValidation type="whole" imeMode="halfAlpha" operator="greaterThanOrEqual" allowBlank="1" showInputMessage="1" showErrorMessage="1" sqref="D9 AA9" xr:uid="{00000000-0002-0000-0F00-000002000000}">
      <formula1>0</formula1>
    </dataValidation>
  </dataValidations>
  <printOptions horizontalCentered="1" verticalCentered="1"/>
  <pageMargins left="0.35433070866141736" right="0.27559055118110237" top="0.51181102362204722" bottom="0.55118110236220474" header="0.51181102362204722" footer="0.51181102362204722"/>
  <pageSetup paperSize="9" scale="57"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（別表２第１号様式）交付申請書</vt:lpstr>
      <vt:lpstr>（別紙１）所要額</vt:lpstr>
      <vt:lpstr>（別紙２）研修内容</vt:lpstr>
      <vt:lpstr>（別紙３）新任訪問看護職員名簿</vt:lpstr>
      <vt:lpstr>（別紙４）支出予定額</vt:lpstr>
      <vt:lpstr>（別紙５）予算書</vt:lpstr>
      <vt:lpstr>（別紙６）事業計画書</vt:lpstr>
      <vt:lpstr>口座振替依頼書</vt:lpstr>
      <vt:lpstr>基本情報</vt:lpstr>
      <vt:lpstr>別添１</vt:lpstr>
      <vt:lpstr>入力方法</vt:lpstr>
      <vt:lpstr>支出説明</vt:lpstr>
      <vt:lpstr>Q&amp;A</vt:lpstr>
      <vt:lpstr>基本データ</vt:lpstr>
      <vt:lpstr>別紙2-(6)</vt:lpstr>
      <vt:lpstr>別紙2-(7)④ (2)</vt:lpstr>
      <vt:lpstr>'（別紙１）所要額'!Print_Area</vt:lpstr>
      <vt:lpstr>'（別紙２）研修内容'!Print_Area</vt:lpstr>
      <vt:lpstr>'（別紙３）新任訪問看護職員名簿'!Print_Area</vt:lpstr>
      <vt:lpstr>'（別紙４）支出予定額'!Print_Area</vt:lpstr>
      <vt:lpstr>'（別紙５）予算書'!Print_Area</vt:lpstr>
      <vt:lpstr>'（別紙６）事業計画書'!Print_Area</vt:lpstr>
      <vt:lpstr>'（別表２第１号様式）交付申請書'!Print_Area</vt:lpstr>
      <vt:lpstr>基本情報!Print_Area</vt:lpstr>
      <vt:lpstr>口座振替依頼書!Print_Area</vt:lpstr>
      <vt:lpstr>支出説明!Print_Area</vt:lpstr>
      <vt:lpstr>入力方法!Print_Area</vt:lpstr>
      <vt:lpstr>'別紙2-(6)'!Print_Area</vt:lpstr>
      <vt:lpstr>'別紙2-(7)④ (2)'!Print_Area</vt:lpstr>
      <vt:lpstr>別添１!Print_Area</vt:lpstr>
      <vt:lpstr>'（別紙２）研修内容'!Print_Titles</vt:lpstr>
      <vt:lpstr>'（別紙３）新任訪問看護職員名簿'!Print_Titles</vt:lpstr>
      <vt:lpstr>'別紙2-(6)'!Print_Titles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淳也</dc:creator>
  <cp:lastModifiedBy>user05</cp:lastModifiedBy>
  <cp:lastPrinted>2024-02-01T07:40:49Z</cp:lastPrinted>
  <dcterms:created xsi:type="dcterms:W3CDTF">1997-01-08T22:48:59Z</dcterms:created>
  <dcterms:modified xsi:type="dcterms:W3CDTF">2025-04-18T07:05:06Z</dcterms:modified>
</cp:coreProperties>
</file>